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2040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AM38" i="10"/>
  <c r="C38"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l="1"/>
  <c r="AM35" i="10" s="1"/>
  <c r="AM36" i="10" s="1"/>
  <c r="AM37" i="10" s="1"/>
  <c r="BE34" i="10" l="1"/>
  <c r="BE35" i="10" s="1"/>
  <c r="BE36" i="10" s="1"/>
  <c r="BE37" i="10" s="1"/>
  <c r="BE38" i="10" s="1"/>
  <c r="BW34" i="10" l="1"/>
  <c r="BW35" i="10" s="1"/>
  <c r="BW36" i="10" s="1"/>
  <c r="BW37" i="10" s="1"/>
  <c r="BW38" i="10" s="1"/>
  <c r="BW39" i="10" s="1"/>
  <c r="BW40" i="10" s="1"/>
  <c r="BW41" i="10" s="1"/>
  <c r="BW42" i="10" s="1"/>
  <c r="CO34" i="10" s="1"/>
  <c r="CO35" i="10" s="1"/>
  <c r="CO36" i="10" s="1"/>
  <c r="CO37" i="10" s="1"/>
  <c r="CO38" i="10" s="1"/>
  <c r="CO39" i="10" s="1"/>
  <c r="CO40" i="10" s="1"/>
</calcChain>
</file>

<file path=xl/sharedStrings.xml><?xml version="1.0" encoding="utf-8"?>
<sst xmlns="http://schemas.openxmlformats.org/spreadsheetml/2006/main" count="1123" uniqueCount="640">
  <si>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</si>
  <si>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</si>
  <si>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</si>
  <si>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</si>
  <si>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</si>
  <si>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</si>
  <si>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</si>
  <si>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</si>
  <si>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</si>
  <si>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</si>
  <si>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</si>
  <si>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</si>
  <si>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</si>
  <si>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</si>
  <si>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</si>
  <si>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</si>
  <si>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</si>
  <si>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</si>
  <si>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</si>
  <si>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</si>
  <si>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</si>
  <si>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</si>
  <si>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</si>
  <si>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</si>
  <si>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</si>
  <si>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</si>
  <si>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</si>
  <si>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</si>
  <si>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</si>
  <si>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</si>
  <si>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</si>
  <si>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</si>
  <si>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</si>
  <si>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</si>
  <si>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</si>
  <si>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</si>
  <si>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</si>
  <si>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</si>
  <si>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</si>
  <si>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</si>
  <si>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</si>
  <si>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</si>
  <si>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</si>
  <si>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</si>
  <si>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</si>
  <si>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</si>
  <si>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</si>
  <si>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</si>
  <si>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</si>
  <si>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</si>
  <si>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</si>
  <si>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</si>
  <si>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</si>
  <si>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</si>
  <si>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</si>
  <si>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</si>
  <si>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</si>
  <si>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</si>
  <si>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</si>
  <si>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</si>
  <si>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</si>
  <si>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</si>
  <si>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</si>
  <si>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</si>
  <si>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</si>
  <si>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</si>
  <si>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</si>
  <si>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</si>
  <si>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</si>
  <si>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</si>
  <si>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</si>
  <si>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</si>
  <si>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</si>
  <si>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</si>
  <si>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</si>
  <si>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</si>
  <si>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</si>
  <si>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</si>
  <si>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</si>
  <si>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</si>
  <si>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</si>
  <si>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</si>
  <si>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</si>
  <si>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</si>
  <si>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</si>
  <si>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</si>
  <si>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</si>
  <si>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</si>
  <si>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</si>
  <si>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</si>
  <si>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</si>
  <si>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</si>
  <si>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</si>
  <si>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</si>
  <si>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</si>
  <si>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</si>
  <si>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</si>
  <si>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</si>
  <si>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</si>
  <si>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</si>
  <si>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</si>
  <si>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</si>
  <si>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</si>
  <si>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</si>
  <si>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</si>
  <si>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</si>
  <si>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</si>
  <si>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</si>
  <si>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</si>
  <si>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</si>
  <si>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</si>
  <si>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</si>
  <si>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</si>
  <si>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</si>
  <si>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</si>
  <si>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</si>
  <si>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</si>
  <si>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</si>
  <si>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</si>
  <si>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</si>
  <si>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</si>
  <si>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</si>
  <si>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</si>
  <si>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</si>
  <si>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</si>
  <si>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</si>
  <si>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</si>
  <si>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</si>
  <si>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</si>
  <si>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</si>
  <si>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</si>
  <si>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</si>
  <si>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</si>
  <si>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</si>
  <si>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</si>
  <si>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</si>
  <si>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</si>
  <si>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</si>
  <si>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</si>
  <si>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</si>
  <si>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</si>
  <si>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</si>
  <si>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</si>
  <si>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</si>
  <si>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</si>
  <si>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</si>
  <si>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</si>
  <si>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</si>
  <si>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</si>
  <si>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</si>
  <si>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</si>
  <si>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</si>
  <si>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</si>
  <si>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</si>
  <si>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</si>
  <si>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</si>
  <si>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</si>
  <si>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</si>
  <si>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</si>
  <si>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</si>
  <si>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</si>
  <si>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</si>
  <si>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</si>
  <si>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</si>
  <si>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</si>
  <si>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</si>
  <si>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</si>
  <si>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</si>
  <si>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</si>
  <si>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</si>
  <si>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</si>
  <si>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</si>
  <si>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</si>
  <si>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</si>
  <si>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</si>
  <si>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</si>
  <si>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</si>
  <si>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</si>
  <si>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</si>
  <si>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</si>
  <si>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</si>
  <si>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</si>
  <si>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</si>
  <si>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</si>
  <si>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</si>
  <si>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</si>
  <si>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</si>
  <si>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</si>
  <si>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</si>
  <si>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</si>
  <si>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</si>
  <si>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</si>
  <si>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</si>
  <si>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</si>
  <si>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</si>
  <si>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</si>
  <si>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</si>
  <si>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</si>
  <si>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</si>
  <si>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</si>
  <si>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</si>
  <si>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</si>
  <si>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</si>
  <si>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</si>
  <si>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</si>
  <si>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</si>
  <si>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</si>
  <si>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愛媛県松山市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</si>
  <si>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</si>
  <si>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</si>
  <si>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</si>
  <si>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</si>
  <si>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</si>
  <si>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</si>
  <si>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</si>
  <si>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</si>
  <si>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</si>
  <si>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</si>
  <si>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</si>
  <si>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</si>
  <si>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</si>
  <si>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</si>
  <si>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</si>
  <si>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</si>
  <si>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</si>
  <si>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</si>
  <si>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</si>
  <si>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</si>
  <si>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</si>
  <si>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</si>
  <si>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</si>
  <si>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</si>
  <si>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</si>
  <si>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</si>
  <si>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</si>
  <si>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</si>
  <si>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</si>
  <si>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</si>
  <si>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</si>
  <si>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</si>
  <si>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</si>
  <si>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</si>
  <si>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</si>
  <si>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</si>
  <si>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</si>
  <si>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</si>
  <si>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</si>
  <si>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</si>
  <si>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</si>
  <si>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</si>
  <si>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</si>
  <si>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</si>
  <si>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</si>
  <si>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</si>
  <si>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</si>
  <si>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</si>
  <si>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</si>
  <si>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</si>
  <si>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</si>
  <si>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</si>
  <si>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</si>
  <si>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</si>
  <si>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</si>
  <si>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</si>
  <si>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</si>
  <si>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</si>
  <si>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</si>
  <si>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</si>
  <si>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</si>
  <si>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</si>
  <si>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</si>
  <si>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</si>
  <si>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</si>
  <si>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</si>
  <si>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</si>
  <si>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</si>
  <si>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</si>
  <si>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</si>
  <si>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</si>
  <si>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</si>
  <si>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</si>
  <si>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</si>
  <si>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</si>
  <si>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</si>
  <si>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</si>
  <si>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</si>
  <si>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</si>
  <si>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</si>
  <si>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</si>
  <si>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</si>
  <si>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</si>
  <si>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</si>
  <si>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</si>
  <si>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</si>
  <si>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</si>
  <si>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</si>
  <si>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</si>
  <si>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</si>
  <si>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</si>
  <si>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</si>
  <si>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</si>
  <si>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</si>
  <si>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</si>
  <si>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</si>
  <si>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</si>
  <si>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</si>
  <si>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</si>
  <si>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</si>
  <si>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</si>
  <si>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</si>
  <si>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</si>
  <si>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</si>
  <si>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</si>
  <si>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</si>
  <si>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</si>
  <si>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</si>
  <si>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</si>
  <si>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</si>
  <si>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</si>
  <si>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</si>
  <si>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</si>
  <si>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</si>
  <si>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</si>
  <si>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</si>
  <si>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</si>
  <si>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</si>
  <si>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</si>
  <si>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</si>
  <si>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</si>
  <si>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</si>
  <si>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</si>
  <si>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</si>
  <si>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</si>
  <si>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</si>
  <si>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</si>
  <si>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</si>
  <si>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</si>
  <si>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</si>
  <si>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</si>
  <si>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</si>
  <si>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</si>
  <si>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</si>
  <si>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</si>
  <si>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</si>
  <si>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</si>
  <si>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</si>
  <si>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</si>
  <si>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</si>
  <si>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</si>
  <si>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</si>
  <si>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</si>
  <si>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</si>
  <si>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</si>
  <si>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</si>
  <si>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</si>
  <si>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</si>
  <si>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愛媛県松山市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</si>
  <si>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</si>
  <si>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</si>
  <si>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</si>
  <si>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</si>
  <si>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</si>
  <si>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</si>
  <si>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</si>
  <si>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</si>
  <si>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</si>
  <si>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</si>
  <si>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</si>
  <si>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</si>
  <si>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</si>
  <si>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</si>
  <si>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</si>
  <si>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</si>
  <si>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</si>
  <si>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</si>
  <si>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</si>
  <si>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</si>
  <si>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</si>
  <si>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</si>
  <si>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勤労者福祉サービスセンター事業特別会計</t>
    <phoneticPr fontId="5"/>
  </si>
  <si>
    <t>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</si>
  <si>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</si>
  <si>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</si>
  <si>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</si>
  <si>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</si>
  <si>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</si>
  <si>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</si>
  <si>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</si>
  <si>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</si>
  <si>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</si>
  <si>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</si>
  <si>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</si>
  <si>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</si>
  <si>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</si>
  <si>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</si>
  <si>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</si>
  <si>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</si>
  <si>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</si>
  <si>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</si>
  <si>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駐車場事業特別会計</t>
    <phoneticPr fontId="5"/>
  </si>
  <si>
    <t>-</t>
    <phoneticPr fontId="5"/>
  </si>
  <si>
    <t>競輪事業特別会計</t>
    <phoneticPr fontId="5"/>
  </si>
  <si>
    <t>水道事業会計</t>
    <phoneticPr fontId="5"/>
  </si>
  <si>
    <t>法適用企業</t>
    <phoneticPr fontId="5"/>
  </si>
  <si>
    <t>簡易水道事業会計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</si>
  <si>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</si>
  <si>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</si>
  <si>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</si>
  <si>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</si>
  <si>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</si>
  <si>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鹿島観光事業特別会計</t>
    <phoneticPr fontId="5"/>
  </si>
  <si>
    <t>-</t>
    <phoneticPr fontId="5"/>
  </si>
  <si>
    <t>法非適用企業</t>
    <phoneticPr fontId="5"/>
  </si>
  <si>
    <t>卸売市場事業特別会計</t>
    <phoneticPr fontId="5"/>
  </si>
  <si>
    <t>法非適用企業</t>
    <phoneticPr fontId="5"/>
  </si>
  <si>
    <t>小規模下水道事業特別会計</t>
    <phoneticPr fontId="5"/>
  </si>
  <si>
    <t>-</t>
    <phoneticPr fontId="5"/>
  </si>
  <si>
    <t>松山城観光事業特別会計</t>
    <phoneticPr fontId="5"/>
  </si>
  <si>
    <t>法非適用企業</t>
    <phoneticPr fontId="5"/>
  </si>
  <si>
    <t>道後温泉事業特別会計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</si>
  <si>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</si>
  <si>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</si>
  <si>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</si>
  <si>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</si>
  <si>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</si>
  <si>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</si>
  <si>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</si>
  <si>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</si>
  <si>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</si>
  <si>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</si>
  <si>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</si>
  <si>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</si>
  <si>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</si>
  <si>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</si>
  <si>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</si>
  <si>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</si>
  <si>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</si>
  <si>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</si>
  <si>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</si>
  <si>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</si>
  <si>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</si>
  <si>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</si>
  <si>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</si>
  <si>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</si>
  <si>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</si>
  <si>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</si>
  <si>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</si>
  <si>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</si>
  <si>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</si>
  <si>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</si>
  <si>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</si>
  <si>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</si>
  <si>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</si>
  <si>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</si>
  <si>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</si>
  <si>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</si>
  <si>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</si>
  <si>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</si>
  <si>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</si>
  <si>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</si>
  <si>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</si>
  <si>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</si>
  <si>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</si>
  <si>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</si>
  <si>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</si>
  <si>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</si>
  <si>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</si>
  <si>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</si>
  <si>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</si>
  <si>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</si>
  <si>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</si>
  <si>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</si>
  <si>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</si>
  <si>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</si>
  <si>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</si>
  <si>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</si>
  <si>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</si>
  <si>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</si>
  <si>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</si>
  <si>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</si>
  <si>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</si>
  <si>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</si>
  <si>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</si>
  <si>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</si>
  <si>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</si>
  <si>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</si>
  <si>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</si>
  <si>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</si>
  <si>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</si>
  <si>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</si>
  <si>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</si>
  <si>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</si>
  <si>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</si>
  <si>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</si>
  <si>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</si>
  <si>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</si>
  <si>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</si>
  <si>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</si>
  <si>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</si>
  <si>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</si>
  <si>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</si>
  <si>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</si>
  <si>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</si>
  <si>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</si>
  <si>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</si>
  <si>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</si>
  <si>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</si>
  <si>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</si>
  <si>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</si>
  <si>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</si>
  <si>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</si>
  <si>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</si>
  <si>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</si>
  <si>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</si>
  <si>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</si>
  <si>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</si>
  <si>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</si>
  <si>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</si>
  <si>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</si>
  <si>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</si>
  <si>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</si>
  <si>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</si>
  <si>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</si>
  <si>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</si>
  <si>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</si>
  <si>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</si>
  <si>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</si>
  <si>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</si>
  <si>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</si>
  <si>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</si>
  <si>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</si>
  <si>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</si>
  <si>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</si>
  <si>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</si>
  <si>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</si>
  <si>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</si>
  <si>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</si>
  <si>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</si>
  <si>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</si>
  <si>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</si>
  <si>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</si>
  <si>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</si>
  <si>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</si>
  <si>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</si>
  <si>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</si>
  <si>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</si>
  <si>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</si>
  <si>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</si>
  <si>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</si>
  <si>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</si>
  <si>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</si>
  <si>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</si>
  <si>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</si>
  <si>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</si>
  <si>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</si>
  <si>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</si>
  <si>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</si>
  <si>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</si>
  <si>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</si>
  <si>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</si>
  <si>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</si>
  <si>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</si>
  <si>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</si>
  <si>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</si>
  <si>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</si>
  <si>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</si>
  <si>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</si>
  <si>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</si>
  <si>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</si>
  <si>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</si>
  <si>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</si>
  <si>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</si>
  <si>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</si>
  <si>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</si>
  <si>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</si>
  <si>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</si>
  <si>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</si>
  <si>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</si>
  <si>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</si>
  <si>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</si>
  <si>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</si>
  <si>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</si>
  <si>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</si>
  <si>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</si>
  <si>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</si>
  <si>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1.73</t>
  </si>
  <si>
    <t>▲ 2.55</t>
  </si>
  <si>
    <t>▲ 1.55</t>
  </si>
  <si>
    <t>▲ 1.35</t>
  </si>
  <si>
    <t>水道事業会計</t>
  </si>
  <si>
    <t>公共下水道事業会計</t>
  </si>
  <si>
    <t>工業用水道事業会計</t>
  </si>
  <si>
    <t>一般会計</t>
  </si>
  <si>
    <t>国民健康保険事業勘定特別会計</t>
  </si>
  <si>
    <t>松山城観光事業特別会計</t>
  </si>
  <si>
    <t>介護保険事業特別会計</t>
  </si>
  <si>
    <t>競輪事業特別会計</t>
  </si>
  <si>
    <t>その他会計（赤字）</t>
  </si>
  <si>
    <t>その他会計（黒字）</t>
  </si>
  <si>
    <t>松山市土地開発公社</t>
    <rPh sb="0" eb="3">
      <t>マツヤマシ</t>
    </rPh>
    <rPh sb="3" eb="5">
      <t>トチ</t>
    </rPh>
    <rPh sb="5" eb="7">
      <t>カイハツ</t>
    </rPh>
    <rPh sb="7" eb="9">
      <t>コウシャ</t>
    </rPh>
    <phoneticPr fontId="2"/>
  </si>
  <si>
    <t>松山市体育協会</t>
    <rPh sb="0" eb="3">
      <t>マツヤマシ</t>
    </rPh>
    <rPh sb="3" eb="5">
      <t>タイイク</t>
    </rPh>
    <rPh sb="5" eb="7">
      <t>キョウカイ</t>
    </rPh>
    <phoneticPr fontId="2"/>
  </si>
  <si>
    <t>松山国際交流協会</t>
    <rPh sb="0" eb="2">
      <t>マツヤマ</t>
    </rPh>
    <rPh sb="2" eb="4">
      <t>コクサイ</t>
    </rPh>
    <rPh sb="4" eb="6">
      <t>コウリュウ</t>
    </rPh>
    <rPh sb="6" eb="8">
      <t>キョウカイ</t>
    </rPh>
    <phoneticPr fontId="2"/>
  </si>
  <si>
    <t>松山市男女共同参画推進財団</t>
    <rPh sb="0" eb="3">
      <t>マツヤマシ</t>
    </rPh>
    <rPh sb="3" eb="5">
      <t>ダンジョ</t>
    </rPh>
    <rPh sb="5" eb="7">
      <t>キョウドウ</t>
    </rPh>
    <rPh sb="7" eb="9">
      <t>サンカク</t>
    </rPh>
    <rPh sb="9" eb="11">
      <t>スイシン</t>
    </rPh>
    <rPh sb="11" eb="13">
      <t>ザイダン</t>
    </rPh>
    <phoneticPr fontId="2"/>
  </si>
  <si>
    <t>松山観光コンベンション協会</t>
    <rPh sb="0" eb="2">
      <t>マツヤマ</t>
    </rPh>
    <rPh sb="2" eb="4">
      <t>カンコウ</t>
    </rPh>
    <rPh sb="11" eb="13">
      <t>キョウカイ</t>
    </rPh>
    <phoneticPr fontId="2"/>
  </si>
  <si>
    <t>まちづくり松山</t>
    <rPh sb="5" eb="7">
      <t>マツヤマ</t>
    </rPh>
    <phoneticPr fontId="2"/>
  </si>
  <si>
    <t>松山市文化・スポーツ振興財団</t>
    <rPh sb="0" eb="3">
      <t>マツヤマシ</t>
    </rPh>
    <rPh sb="3" eb="5">
      <t>ブンカ</t>
    </rPh>
    <rPh sb="10" eb="12">
      <t>シンコウ</t>
    </rPh>
    <rPh sb="12" eb="14">
      <t>ザイダン</t>
    </rPh>
    <phoneticPr fontId="2"/>
  </si>
  <si>
    <t>２１世紀松山創造基金</t>
    <phoneticPr fontId="11"/>
  </si>
  <si>
    <t>合併振興基金</t>
    <phoneticPr fontId="11"/>
  </si>
  <si>
    <t>観光開発等産業活性化基金</t>
    <phoneticPr fontId="11"/>
  </si>
  <si>
    <t>城山公園整備基金</t>
    <phoneticPr fontId="11"/>
  </si>
  <si>
    <t>水源の森基金</t>
    <phoneticPr fontId="11"/>
  </si>
  <si>
    <t>-</t>
    <phoneticPr fontId="2"/>
  </si>
  <si>
    <t>-</t>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</si>
  <si>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</si>
  <si>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</si>
  <si>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松山衛生事務組合</t>
    <rPh sb="0" eb="2">
      <t>マツヤマ</t>
    </rPh>
    <rPh sb="2" eb="4">
      <t>エイセイ</t>
    </rPh>
    <rPh sb="4" eb="6">
      <t>ジム</t>
    </rPh>
    <rPh sb="6" eb="8">
      <t>クミアイ</t>
    </rPh>
    <phoneticPr fontId="2"/>
  </si>
  <si>
    <t>松山市、東温市共有山林組合</t>
    <rPh sb="0" eb="3">
      <t>マツヤマシ</t>
    </rPh>
    <rPh sb="4" eb="7">
      <t>トウオンシ</t>
    </rPh>
    <rPh sb="7" eb="9">
      <t>キョウユウ</t>
    </rPh>
    <rPh sb="9" eb="11">
      <t>サンリン</t>
    </rPh>
    <rPh sb="11" eb="13">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</si>
  <si>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</si>
  <si>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</si>
  <si>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</si>
  <si>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</si>
  <si>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</si>
  <si>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7">
      <t>シンリョウショ</t>
    </rPh>
    <rPh sb="17" eb="19">
      <t>ジギョウ</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</si>
  <si>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</si>
  <si>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</si>
  <si>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</si>
  <si>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有形固定資産減価償却率は類似団体平均よりも低い水準ではあるが、増加傾向であり、今後策定する「個別施設計画」に基づき、計画的な老朽化対策が必要となる。
　また、将来負担比率については類似団体より高い水準で推移しており、今後、取り組む公共施設の老朽化対策に伴い起債残高の増加など、更なる将来負担比率の悪化が懸念されることから、財源として交付税算入率の高い起債の優先借入に努めるなど、将来負担比率への影響にも配慮しながら健全な財政運営に努める。</t>
    <rPh sb="32" eb="33">
      <t>ゾウ</t>
    </rPh>
    <rPh sb="33" eb="34">
      <t>カ</t>
    </rPh>
    <rPh sb="34" eb="36">
      <t>ケイコウ</t>
    </rPh>
    <rPh sb="45" eb="47">
      <t>サクテイ</t>
    </rPh>
    <rPh sb="50" eb="52">
      <t>コベツ</t>
    </rPh>
    <rPh sb="52" eb="54">
      <t>シセツ</t>
    </rPh>
    <rPh sb="54" eb="56">
      <t>ケイカク</t>
    </rPh>
    <rPh sb="58" eb="59">
      <t>モト</t>
    </rPh>
    <rPh sb="109" eb="111">
      <t>コンゴ</t>
    </rPh>
    <rPh sb="112" eb="113">
      <t>ト</t>
    </rPh>
    <rPh sb="114" eb="115">
      <t>ク</t>
    </rPh>
    <rPh sb="116" eb="118">
      <t>コウキョウ</t>
    </rPh>
    <rPh sb="118" eb="120">
      <t>シセツ</t>
    </rPh>
    <rPh sb="121" eb="124">
      <t>ロウキュウカ</t>
    </rPh>
    <rPh sb="124" eb="126">
      <t>タイサク</t>
    </rPh>
    <rPh sb="127" eb="128">
      <t>トモナ</t>
    </rPh>
    <rPh sb="129" eb="131">
      <t>キサイ</t>
    </rPh>
    <rPh sb="131" eb="133">
      <t>ザンダカ</t>
    </rPh>
    <rPh sb="134" eb="136">
      <t>ゾウカ</t>
    </rPh>
    <rPh sb="139" eb="140">
      <t>サラ</t>
    </rPh>
    <rPh sb="142" eb="144">
      <t>ショウライ</t>
    </rPh>
    <rPh sb="144" eb="146">
      <t>フタン</t>
    </rPh>
    <rPh sb="146" eb="148">
      <t>ヒリツ</t>
    </rPh>
    <rPh sb="149" eb="151">
      <t>アッカ</t>
    </rPh>
    <rPh sb="152" eb="154">
      <t>ケネン</t>
    </rPh>
    <rPh sb="162" eb="164">
      <t>ザイゲン</t>
    </rPh>
    <rPh sb="167" eb="168">
      <t>サイ</t>
    </rPh>
    <rPh sb="196" eb="198">
      <t>フタン</t>
    </rPh>
    <rPh sb="198" eb="199">
      <t>ガク</t>
    </rPh>
    <rPh sb="201" eb="203">
      <t>エイキョウ</t>
    </rPh>
    <rPh sb="205" eb="207">
      <t>ハイリョ</t>
    </rPh>
    <rPh sb="211" eb="213">
      <t>ケンゼン</t>
    </rPh>
    <rPh sb="214" eb="216">
      <t>ザイセイ</t>
    </rPh>
    <rPh sb="216" eb="218">
      <t>ウンエイ</t>
    </rPh>
    <rPh sb="219" eb="22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</si>
  <si>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</si>
  <si>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</si>
  <si>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</si>
  <si>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</si>
  <si>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</si>
  <si>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</si>
  <si>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</si>
  <si>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事務組合での借入に伴う組合等負担見込額や臨時財政対策債などの地方債現在高の増加による将来負担額の増加などによって、前年度の59.5%から1.7ポイント増となった。今後も、行財政改革を進めながら、市債の償還能力に留意しつつ、健全な財政運営を図っていく。
　実質公債費率は、前年度の単年度実質公債費率が公営企業債の償還終了などによって準元利償還金が減少したものの、臨時財政対策債の元利償還金が増加したことなどから平成26年度比率を上回ったため、前年度の6.7％から0.7ポイント増加した。今後も本市が策定している健全な財政運営へのガイドラインを遵守しながら、計画的な市債償還などに努めていく。</t>
    <rPh sb="1" eb="3">
      <t>ショウライ</t>
    </rPh>
    <rPh sb="3" eb="5">
      <t>フタン</t>
    </rPh>
    <rPh sb="5" eb="7">
      <t>ヒリツ</t>
    </rPh>
    <rPh sb="9" eb="11">
      <t>ジム</t>
    </rPh>
    <rPh sb="11" eb="13">
      <t>クミアイ</t>
    </rPh>
    <rPh sb="15" eb="17">
      <t>カリイレ</t>
    </rPh>
    <rPh sb="18" eb="19">
      <t>トモナ</t>
    </rPh>
    <rPh sb="20" eb="22">
      <t>クミアイ</t>
    </rPh>
    <rPh sb="22" eb="23">
      <t>トウ</t>
    </rPh>
    <rPh sb="23" eb="25">
      <t>フタン</t>
    </rPh>
    <rPh sb="25" eb="27">
      <t>ミコミ</t>
    </rPh>
    <rPh sb="27" eb="28">
      <t>ガク</t>
    </rPh>
    <rPh sb="29" eb="31">
      <t>リンジ</t>
    </rPh>
    <rPh sb="31" eb="33">
      <t>ザイセイ</t>
    </rPh>
    <rPh sb="33" eb="35">
      <t>タイサク</t>
    </rPh>
    <rPh sb="35" eb="36">
      <t>サイ</t>
    </rPh>
    <rPh sb="39" eb="42">
      <t>チホウサイ</t>
    </rPh>
    <rPh sb="42" eb="44">
      <t>ゲンザイ</t>
    </rPh>
    <rPh sb="44" eb="45">
      <t>ダカ</t>
    </rPh>
    <rPh sb="46" eb="48">
      <t>ゾウカ</t>
    </rPh>
    <rPh sb="51" eb="53">
      <t>ショウライ</t>
    </rPh>
    <rPh sb="53" eb="55">
      <t>フタン</t>
    </rPh>
    <rPh sb="55" eb="56">
      <t>ガク</t>
    </rPh>
    <rPh sb="57" eb="59">
      <t>ゾウカ</t>
    </rPh>
    <rPh sb="66" eb="69">
      <t>ゼンネンド</t>
    </rPh>
    <rPh sb="84" eb="85">
      <t>ゾウ</t>
    </rPh>
    <rPh sb="90" eb="92">
      <t>コンゴ</t>
    </rPh>
    <rPh sb="94" eb="97">
      <t>ギョウザイセイ</t>
    </rPh>
    <rPh sb="97" eb="99">
      <t>カイカク</t>
    </rPh>
    <rPh sb="100" eb="101">
      <t>スス</t>
    </rPh>
    <rPh sb="106" eb="108">
      <t>シサイ</t>
    </rPh>
    <rPh sb="109" eb="111">
      <t>ショウカン</t>
    </rPh>
    <rPh sb="111" eb="113">
      <t>ノウリョク</t>
    </rPh>
    <rPh sb="114" eb="116">
      <t>リュウイ</t>
    </rPh>
    <rPh sb="120" eb="122">
      <t>ケンゼン</t>
    </rPh>
    <rPh sb="123" eb="125">
      <t>ザイセイ</t>
    </rPh>
    <rPh sb="125" eb="127">
      <t>ウンエイ</t>
    </rPh>
    <rPh sb="128" eb="129">
      <t>ハカ</t>
    </rPh>
    <rPh sb="136" eb="138">
      <t>ジッシツ</t>
    </rPh>
    <rPh sb="138" eb="141">
      <t>コウサイヒ</t>
    </rPh>
    <rPh sb="141" eb="142">
      <t>リツ</t>
    </rPh>
    <rPh sb="144" eb="147">
      <t>ゼンネンド</t>
    </rPh>
    <rPh sb="148" eb="151">
      <t>タンネンド</t>
    </rPh>
    <rPh sb="151" eb="153">
      <t>ジッシツ</t>
    </rPh>
    <rPh sb="153" eb="156">
      <t>コウサイヒ</t>
    </rPh>
    <rPh sb="156" eb="157">
      <t>リツ</t>
    </rPh>
    <rPh sb="158" eb="160">
      <t>コウエイ</t>
    </rPh>
    <rPh sb="160" eb="162">
      <t>キギョウ</t>
    </rPh>
    <rPh sb="162" eb="163">
      <t>サイ</t>
    </rPh>
    <rPh sb="164" eb="166">
      <t>ショウカン</t>
    </rPh>
    <rPh sb="166" eb="168">
      <t>シュウリョウ</t>
    </rPh>
    <rPh sb="174" eb="175">
      <t>ジュン</t>
    </rPh>
    <rPh sb="175" eb="177">
      <t>ガンリ</t>
    </rPh>
    <rPh sb="177" eb="180">
      <t>ショウカンキン</t>
    </rPh>
    <rPh sb="181" eb="183">
      <t>ゲンショウ</t>
    </rPh>
    <rPh sb="189" eb="191">
      <t>リンジ</t>
    </rPh>
    <rPh sb="191" eb="193">
      <t>ザイセイ</t>
    </rPh>
    <rPh sb="193" eb="195">
      <t>タイサク</t>
    </rPh>
    <rPh sb="195" eb="196">
      <t>サイ</t>
    </rPh>
    <rPh sb="197" eb="199">
      <t>ガンリ</t>
    </rPh>
    <rPh sb="199" eb="202">
      <t>ショウカンキン</t>
    </rPh>
    <rPh sb="203" eb="205">
      <t>ゾウカ</t>
    </rPh>
    <rPh sb="213" eb="215">
      <t>ヘイセイ</t>
    </rPh>
    <rPh sb="217" eb="218">
      <t>ネン</t>
    </rPh>
    <rPh sb="218" eb="219">
      <t>ド</t>
    </rPh>
    <rPh sb="219" eb="221">
      <t>ヒリツ</t>
    </rPh>
    <rPh sb="222" eb="224">
      <t>ウワマワ</t>
    </rPh>
    <rPh sb="229" eb="231">
      <t>ゼンネン</t>
    </rPh>
    <rPh sb="231" eb="232">
      <t>ド</t>
    </rPh>
    <rPh sb="246" eb="248">
      <t>ゾウカ</t>
    </rPh>
    <rPh sb="251" eb="253">
      <t>コンゴ</t>
    </rPh>
    <rPh sb="254" eb="256">
      <t>ホンシ</t>
    </rPh>
    <rPh sb="257" eb="259">
      <t>サクテイ</t>
    </rPh>
    <rPh sb="263" eb="265">
      <t>ケンゼン</t>
    </rPh>
    <rPh sb="266" eb="268">
      <t>ザイセイ</t>
    </rPh>
    <rPh sb="268" eb="270">
      <t>ウンエイ</t>
    </rPh>
    <rPh sb="279" eb="281">
      <t>ジュンシュ</t>
    </rPh>
    <rPh sb="286" eb="289">
      <t>ケイカクテキ</t>
    </rPh>
    <rPh sb="290" eb="292">
      <t>シサイ</t>
    </rPh>
    <rPh sb="292" eb="294">
      <t>ショウカン</t>
    </rPh>
    <rPh sb="297" eb="298">
      <t>ツト</t>
    </rPh>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</si>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</sst>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C1AA-449B-9910-6EC696B208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36107</c:v>
                </c:pt>
                <c:pt idx="1">
                  <c:v>41162</c:v>
                </c:pt>
                <c:pt idx="2">
                  <c:v>44647</c:v>
                </c:pt>
                <c:pt idx="3">
                  <c:v>36141</c:v>
                </c:pt>
                <c:pt idx="4">
                  <c:v>34692</c:v>
                </c:pt>
              </c:numCache>
            </c:numRef>
          </c:val>
          <c:smooth val="0"/>
          <c:extLst>
            <c:ext xmlns:c16="http://schemas.microsoft.com/office/drawing/2014/chart" uri="{C3380CC4-5D6E-409C-BE32-E72D297353CC}">
              <c16:uniqueId val="{00000001-C1AA-449B-9910-6EC696B208AC}"/>
            </c:ext>
          </c:extLst>
        </c:ser>
        <c:dLbls>
          <c:showLegendKey val="0"/>
          <c:showVal val="0"/>
          <c:showCatName val="0"/>
          <c:showSerName val="0"/>
          <c:showPercent val="0"/>
          <c:showBubbleSize val="0"/>
        </c:dLbls>
        <c:marker val="1"/>
        <c:smooth val="0"/>
        <c:axId val="332822736"/>
        <c:axId val="263862416"/>
      </c:lineChart>
      <c:catAx>
        <c:axId val="332822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3862416"/>
        <c:crosses val="autoZero"/>
        <c:auto val="1"/>
        <c:lblAlgn val="ctr"/>
        <c:lblOffset val="100"/>
        <c:tickLblSkip val="1"/>
        <c:tickMarkSkip val="1"/>
        <c:noMultiLvlLbl val="0"/>
      </c:catAx>
      <c:valAx>
        <c:axId val="2638624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82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2.96</c:v>
                </c:pt>
                <c:pt idx="1">
                  <c:v>2.66</c:v>
                </c:pt>
                <c:pt idx="2">
                  <c:v>2.54</c:v>
                </c:pt>
                <c:pt idx="3">
                  <c:v>2.6</c:v>
                </c:pt>
                <c:pt idx="4">
                  <c:v>2.85</c:v>
                </c:pt>
              </c:numCache>
            </c:numRef>
          </c:val>
          <c:extLst>
            <c:ext xmlns:c16="http://schemas.microsoft.com/office/drawing/2014/chart" uri="{C3380CC4-5D6E-409C-BE32-E72D297353CC}">
              <c16:uniqueId val="{00000000-26B6-48A0-AA04-D5296AA729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18.399999999999999</c:v>
                </c:pt>
                <c:pt idx="1">
                  <c:v>18.48</c:v>
                </c:pt>
                <c:pt idx="2">
                  <c:v>17.14</c:v>
                </c:pt>
                <c:pt idx="3">
                  <c:v>16.8</c:v>
                </c:pt>
                <c:pt idx="4">
                  <c:v>16.32</c:v>
                </c:pt>
              </c:numCache>
            </c:numRef>
          </c:val>
          <c:extLst>
            <c:ext xmlns:c16="http://schemas.microsoft.com/office/drawing/2014/chart" uri="{C3380CC4-5D6E-409C-BE32-E72D297353CC}">
              <c16:uniqueId val="{00000001-26B6-48A0-AA04-D5296AA729FE}"/>
            </c:ext>
          </c:extLst>
        </c:ser>
        <c:dLbls>
          <c:showLegendKey val="0"/>
          <c:showVal val="0"/>
          <c:showCatName val="0"/>
          <c:showSerName val="0"/>
          <c:showPercent val="0"/>
          <c:showBubbleSize val="0"/>
        </c:dLbls>
        <c:gapWidth val="250"/>
        <c:overlap val="100"/>
        <c:axId val="332178328"/>
        <c:axId val="332176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1.97</c:v>
                </c:pt>
                <c:pt idx="1">
                  <c:v>-1.73</c:v>
                </c:pt>
                <c:pt idx="2">
                  <c:v>-2.5499999999999998</c:v>
                </c:pt>
                <c:pt idx="3">
                  <c:v>-1.55</c:v>
                </c:pt>
                <c:pt idx="4">
                  <c:v>-1.35</c:v>
                </c:pt>
              </c:numCache>
            </c:numRef>
          </c:val>
          <c:smooth val="0"/>
          <c:extLst>
            <c:ext xmlns:c16="http://schemas.microsoft.com/office/drawing/2014/chart" uri="{C3380CC4-5D6E-409C-BE32-E72D297353CC}">
              <c16:uniqueId val="{00000002-26B6-48A0-AA04-D5296AA729FE}"/>
            </c:ext>
          </c:extLst>
        </c:ser>
        <c:dLbls>
          <c:showLegendKey val="0"/>
          <c:showVal val="0"/>
          <c:showCatName val="0"/>
          <c:showSerName val="0"/>
          <c:showPercent val="0"/>
          <c:showBubbleSize val="0"/>
        </c:dLbls>
        <c:marker val="1"/>
        <c:smooth val="0"/>
        <c:axId val="332178328"/>
        <c:axId val="332176760"/>
      </c:lineChart>
      <c:catAx>
        <c:axId val="33217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176760"/>
        <c:crosses val="autoZero"/>
        <c:auto val="1"/>
        <c:lblAlgn val="ctr"/>
        <c:lblOffset val="100"/>
        <c:tickLblSkip val="1"/>
        <c:tickMarkSkip val="1"/>
        <c:noMultiLvlLbl val="0"/>
      </c:catAx>
      <c:valAx>
        <c:axId val="332176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17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1.1000000000000001</c:v>
                </c:pt>
                <c:pt idx="2">
                  <c:v>#N/A</c:v>
                </c:pt>
                <c:pt idx="3">
                  <c:v>1.1000000000000001</c:v>
                </c:pt>
                <c:pt idx="4">
                  <c:v>#N/A</c:v>
                </c:pt>
                <c:pt idx="5">
                  <c:v>1.01</c:v>
                </c:pt>
                <c:pt idx="6">
                  <c:v>#N/A</c:v>
                </c:pt>
                <c:pt idx="7">
                  <c:v>1.37</c:v>
                </c:pt>
                <c:pt idx="8">
                  <c:v>#N/A</c:v>
                </c:pt>
                <c:pt idx="9">
                  <c:v>1.28</c:v>
                </c:pt>
              </c:numCache>
            </c:numRef>
          </c:val>
          <c:extLst>
            <c:ext xmlns:c16="http://schemas.microsoft.com/office/drawing/2014/chart" uri="{C3380CC4-5D6E-409C-BE32-E72D297353CC}">
              <c16:uniqueId val="{00000000-F66C-4A54-9568-44279AC2A1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6C-4A54-9568-44279AC2A16A}"/>
            </c:ext>
          </c:extLst>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0.46</c:v>
                </c:pt>
                <c:pt idx="2">
                  <c:v>#N/A</c:v>
                </c:pt>
                <c:pt idx="3">
                  <c:v>0.47</c:v>
                </c:pt>
                <c:pt idx="4">
                  <c:v>#N/A</c:v>
                </c:pt>
                <c:pt idx="5">
                  <c:v>0.51</c:v>
                </c:pt>
                <c:pt idx="6">
                  <c:v>#N/A</c:v>
                </c:pt>
                <c:pt idx="7">
                  <c:v>0.51</c:v>
                </c:pt>
                <c:pt idx="8">
                  <c:v>#N/A</c:v>
                </c:pt>
                <c:pt idx="9">
                  <c:v>0.52</c:v>
                </c:pt>
              </c:numCache>
            </c:numRef>
          </c:val>
          <c:extLst>
            <c:ext xmlns:c16="http://schemas.microsoft.com/office/drawing/2014/chart" uri="{C3380CC4-5D6E-409C-BE32-E72D297353CC}">
              <c16:uniqueId val="{00000002-F66C-4A54-9568-44279AC2A16A}"/>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0.18</c:v>
                </c:pt>
                <c:pt idx="2">
                  <c:v>#N/A</c:v>
                </c:pt>
                <c:pt idx="3">
                  <c:v>0.24</c:v>
                </c:pt>
                <c:pt idx="4">
                  <c:v>#N/A</c:v>
                </c:pt>
                <c:pt idx="5">
                  <c:v>0.41</c:v>
                </c:pt>
                <c:pt idx="6">
                  <c:v>#N/A</c:v>
                </c:pt>
                <c:pt idx="7">
                  <c:v>0.68</c:v>
                </c:pt>
                <c:pt idx="8">
                  <c:v>#N/A</c:v>
                </c:pt>
                <c:pt idx="9">
                  <c:v>0.6</c:v>
                </c:pt>
              </c:numCache>
            </c:numRef>
          </c:val>
          <c:extLst>
            <c:ext xmlns:c16="http://schemas.microsoft.com/office/drawing/2014/chart" uri="{C3380CC4-5D6E-409C-BE32-E72D297353CC}">
              <c16:uniqueId val="{00000003-F66C-4A54-9568-44279AC2A16A}"/>
            </c:ext>
          </c:extLst>
        </c:ser>
        <c:ser>
          <c:idx val="4"/>
          <c:order val="4"/>
          <c:tx>
            <c:strRef>
              <c:f>データシート!$A$31</c:f>
              <c:strCache>
                <c:ptCount val="1"/>
                <c:pt idx="0">
                  <c:v>松山城観光事業特別会計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0.88</c:v>
                </c:pt>
                <c:pt idx="2">
                  <c:v>#N/A</c:v>
                </c:pt>
                <c:pt idx="3">
                  <c:v>1.1000000000000001</c:v>
                </c:pt>
                <c:pt idx="4">
                  <c:v>#N/A</c:v>
                </c:pt>
                <c:pt idx="5">
                  <c:v>1.3</c:v>
                </c:pt>
                <c:pt idx="6">
                  <c:v>#N/A</c:v>
                </c:pt>
                <c:pt idx="7">
                  <c:v>1.58</c:v>
                </c:pt>
                <c:pt idx="8">
                  <c:v>#N/A</c:v>
                </c:pt>
                <c:pt idx="9">
                  <c:v>1.83</c:v>
                </c:pt>
              </c:numCache>
            </c:numRef>
          </c:val>
          <c:extLst>
            <c:ext xmlns:c16="http://schemas.microsoft.com/office/drawing/2014/chart" uri="{C3380CC4-5D6E-409C-BE32-E72D297353CC}">
              <c16:uniqueId val="{00000004-F66C-4A54-9568-44279AC2A16A}"/>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1.39</c:v>
                </c:pt>
                <c:pt idx="2">
                  <c:v>#N/A</c:v>
                </c:pt>
                <c:pt idx="3">
                  <c:v>1.1599999999999999</c:v>
                </c:pt>
                <c:pt idx="4">
                  <c:v>#N/A</c:v>
                </c:pt>
                <c:pt idx="5">
                  <c:v>0.03</c:v>
                </c:pt>
                <c:pt idx="6">
                  <c:v>#N/A</c:v>
                </c:pt>
                <c:pt idx="7">
                  <c:v>0.63</c:v>
                </c:pt>
                <c:pt idx="8">
                  <c:v>#N/A</c:v>
                </c:pt>
                <c:pt idx="9">
                  <c:v>1.86</c:v>
                </c:pt>
              </c:numCache>
            </c:numRef>
          </c:val>
          <c:extLst>
            <c:ext xmlns:c16="http://schemas.microsoft.com/office/drawing/2014/chart" uri="{C3380CC4-5D6E-409C-BE32-E72D297353CC}">
              <c16:uniqueId val="{00000005-F66C-4A54-9568-44279AC2A16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2.69</c:v>
                </c:pt>
                <c:pt idx="2">
                  <c:v>#N/A</c:v>
                </c:pt>
                <c:pt idx="3">
                  <c:v>2.34</c:v>
                </c:pt>
                <c:pt idx="4">
                  <c:v>#N/A</c:v>
                </c:pt>
                <c:pt idx="5">
                  <c:v>2.16</c:v>
                </c:pt>
                <c:pt idx="6">
                  <c:v>#N/A</c:v>
                </c:pt>
                <c:pt idx="7">
                  <c:v>2.15</c:v>
                </c:pt>
                <c:pt idx="8">
                  <c:v>#N/A</c:v>
                </c:pt>
                <c:pt idx="9">
                  <c:v>2.36</c:v>
                </c:pt>
              </c:numCache>
            </c:numRef>
          </c:val>
          <c:extLst>
            <c:ext xmlns:c16="http://schemas.microsoft.com/office/drawing/2014/chart" uri="{C3380CC4-5D6E-409C-BE32-E72D297353CC}">
              <c16:uniqueId val="{00000006-F66C-4A54-9568-44279AC2A16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c:v>
                </c:pt>
                <c:pt idx="2">
                  <c:v>#N/A</c:v>
                </c:pt>
                <c:pt idx="3">
                  <c:v>3.38</c:v>
                </c:pt>
                <c:pt idx="4">
                  <c:v>#N/A</c:v>
                </c:pt>
                <c:pt idx="5">
                  <c:v>3.3</c:v>
                </c:pt>
                <c:pt idx="6">
                  <c:v>#N/A</c:v>
                </c:pt>
                <c:pt idx="7">
                  <c:v>2.8</c:v>
                </c:pt>
                <c:pt idx="8">
                  <c:v>#N/A</c:v>
                </c:pt>
                <c:pt idx="9">
                  <c:v>2.62</c:v>
                </c:pt>
              </c:numCache>
            </c:numRef>
          </c:val>
          <c:extLst>
            <c:ext xmlns:c16="http://schemas.microsoft.com/office/drawing/2014/chart" uri="{C3380CC4-5D6E-409C-BE32-E72D297353CC}">
              <c16:uniqueId val="{00000007-F66C-4A54-9568-44279AC2A16A}"/>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c:v>
                </c:pt>
                <c:pt idx="2">
                  <c:v>#N/A</c:v>
                </c:pt>
                <c:pt idx="3">
                  <c:v>1.39</c:v>
                </c:pt>
                <c:pt idx="4">
                  <c:v>#N/A</c:v>
                </c:pt>
                <c:pt idx="5">
                  <c:v>2.19</c:v>
                </c:pt>
                <c:pt idx="6">
                  <c:v>#N/A</c:v>
                </c:pt>
                <c:pt idx="7">
                  <c:v>3.34</c:v>
                </c:pt>
                <c:pt idx="8">
                  <c:v>#N/A</c:v>
                </c:pt>
                <c:pt idx="9">
                  <c:v>4.2</c:v>
                </c:pt>
              </c:numCache>
            </c:numRef>
          </c:val>
          <c:extLst>
            <c:ext xmlns:c16="http://schemas.microsoft.com/office/drawing/2014/chart" uri="{C3380CC4-5D6E-409C-BE32-E72D297353CC}">
              <c16:uniqueId val="{00000008-F66C-4A54-9568-44279AC2A1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12.67</c:v>
                </c:pt>
                <c:pt idx="2">
                  <c:v>#N/A</c:v>
                </c:pt>
                <c:pt idx="3">
                  <c:v>12.44</c:v>
                </c:pt>
                <c:pt idx="4">
                  <c:v>#N/A</c:v>
                </c:pt>
                <c:pt idx="5">
                  <c:v>12.98</c:v>
                </c:pt>
                <c:pt idx="6">
                  <c:v>#N/A</c:v>
                </c:pt>
                <c:pt idx="7">
                  <c:v>11.98</c:v>
                </c:pt>
                <c:pt idx="8">
                  <c:v>#N/A</c:v>
                </c:pt>
                <c:pt idx="9">
                  <c:v>12.19</c:v>
                </c:pt>
              </c:numCache>
            </c:numRef>
          </c:val>
          <c:extLst>
            <c:ext xmlns:c16="http://schemas.microsoft.com/office/drawing/2014/chart" uri="{C3380CC4-5D6E-409C-BE32-E72D297353CC}">
              <c16:uniqueId val="{00000009-F66C-4A54-9568-44279AC2A16A}"/>
            </c:ext>
          </c:extLst>
        </c:ser>
        <c:dLbls>
          <c:showLegendKey val="0"/>
          <c:showVal val="0"/>
          <c:showCatName val="0"/>
          <c:showSerName val="0"/>
          <c:showPercent val="0"/>
          <c:showBubbleSize val="0"/>
        </c:dLbls>
        <c:gapWidth val="150"/>
        <c:overlap val="100"/>
        <c:axId val="332179504"/>
        <c:axId val="332177544"/>
      </c:barChart>
      <c:catAx>
        <c:axId val="33217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177544"/>
        <c:crosses val="autoZero"/>
        <c:auto val="1"/>
        <c:lblAlgn val="ctr"/>
        <c:lblOffset val="100"/>
        <c:tickLblSkip val="1"/>
        <c:tickMarkSkip val="1"/>
        <c:noMultiLvlLbl val="0"/>
      </c:catAx>
      <c:valAx>
        <c:axId val="332177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17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15309</c:v>
                </c:pt>
                <c:pt idx="5">
                  <c:v>15721</c:v>
                </c:pt>
                <c:pt idx="8">
                  <c:v>14915</c:v>
                </c:pt>
                <c:pt idx="11">
                  <c:v>14428</c:v>
                </c:pt>
                <c:pt idx="14">
                  <c:v>14465</c:v>
                </c:pt>
              </c:numCache>
            </c:numRef>
          </c:val>
          <c:extLst>
            <c:ext xmlns:c16="http://schemas.microsoft.com/office/drawing/2014/chart" uri="{C3380CC4-5D6E-409C-BE32-E72D297353CC}">
              <c16:uniqueId val="{00000000-36EE-4FCA-9C30-190F7BAC95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25</c:v>
                </c:pt>
                <c:pt idx="3">
                  <c:v>5</c:v>
                </c:pt>
                <c:pt idx="6">
                  <c:v>5</c:v>
                </c:pt>
                <c:pt idx="9">
                  <c:v>1</c:v>
                </c:pt>
                <c:pt idx="12">
                  <c:v>3</c:v>
                </c:pt>
              </c:numCache>
            </c:numRef>
          </c:val>
          <c:extLst>
            <c:ext xmlns:c16="http://schemas.microsoft.com/office/drawing/2014/chart" uri="{C3380CC4-5D6E-409C-BE32-E72D297353CC}">
              <c16:uniqueId val="{00000001-36EE-4FCA-9C30-190F7BAC95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36EE-4FCA-9C30-190F7BAC95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EE-4FCA-9C30-190F7BAC95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5278</c:v>
                </c:pt>
                <c:pt idx="3">
                  <c:v>5188</c:v>
                </c:pt>
                <c:pt idx="6">
                  <c:v>5602</c:v>
                </c:pt>
                <c:pt idx="9">
                  <c:v>5632</c:v>
                </c:pt>
                <c:pt idx="12">
                  <c:v>5313</c:v>
                </c:pt>
              </c:numCache>
            </c:numRef>
          </c:val>
          <c:extLst>
            <c:ext xmlns:c16="http://schemas.microsoft.com/office/drawing/2014/chart" uri="{C3380CC4-5D6E-409C-BE32-E72D297353CC}">
              <c16:uniqueId val="{00000004-36EE-4FCA-9C30-190F7BAC95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387</c:v>
                </c:pt>
                <c:pt idx="3">
                  <c:v>410</c:v>
                </c:pt>
                <c:pt idx="6">
                  <c:v>433</c:v>
                </c:pt>
                <c:pt idx="9">
                  <c:v>433</c:v>
                </c:pt>
                <c:pt idx="12">
                  <c:v>433</c:v>
                </c:pt>
              </c:numCache>
            </c:numRef>
          </c:val>
          <c:extLst>
            <c:ext xmlns:c16="http://schemas.microsoft.com/office/drawing/2014/chart" uri="{C3380CC4-5D6E-409C-BE32-E72D297353CC}">
              <c16:uniqueId val="{00000005-36EE-4FCA-9C30-190F7BAC95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EE-4FCA-9C30-190F7BAC95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15700</c:v>
                </c:pt>
                <c:pt idx="3">
                  <c:v>15304</c:v>
                </c:pt>
                <c:pt idx="6">
                  <c:v>15333</c:v>
                </c:pt>
                <c:pt idx="9">
                  <c:v>15273</c:v>
                </c:pt>
                <c:pt idx="12">
                  <c:v>15805</c:v>
                </c:pt>
              </c:numCache>
            </c:numRef>
          </c:val>
          <c:extLst>
            <c:ext xmlns:c16="http://schemas.microsoft.com/office/drawing/2014/chart" uri="{C3380CC4-5D6E-409C-BE32-E72D297353CC}">
              <c16:uniqueId val="{00000007-36EE-4FCA-9C30-190F7BAC9597}"/>
            </c:ext>
          </c:extLst>
        </c:ser>
        <c:dLbls>
          <c:showLegendKey val="0"/>
          <c:showVal val="0"/>
          <c:showCatName val="0"/>
          <c:showSerName val="0"/>
          <c:showPercent val="0"/>
          <c:showBubbleSize val="0"/>
        </c:dLbls>
        <c:gapWidth val="100"/>
        <c:overlap val="100"/>
        <c:axId val="371295904"/>
        <c:axId val="371298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6083</c:v>
                </c:pt>
                <c:pt idx="2">
                  <c:v>#N/A</c:v>
                </c:pt>
                <c:pt idx="3">
                  <c:v>#N/A</c:v>
                </c:pt>
                <c:pt idx="4">
                  <c:v>5187</c:v>
                </c:pt>
                <c:pt idx="5">
                  <c:v>#N/A</c:v>
                </c:pt>
                <c:pt idx="6">
                  <c:v>#N/A</c:v>
                </c:pt>
                <c:pt idx="7">
                  <c:v>6458</c:v>
                </c:pt>
                <c:pt idx="8">
                  <c:v>#N/A</c:v>
                </c:pt>
                <c:pt idx="9">
                  <c:v>#N/A</c:v>
                </c:pt>
                <c:pt idx="10">
                  <c:v>6911</c:v>
                </c:pt>
                <c:pt idx="11">
                  <c:v>#N/A</c:v>
                </c:pt>
                <c:pt idx="12">
                  <c:v>#N/A</c:v>
                </c:pt>
                <c:pt idx="13">
                  <c:v>7089</c:v>
                </c:pt>
                <c:pt idx="14">
                  <c:v>#N/A</c:v>
                </c:pt>
              </c:numCache>
            </c:numRef>
          </c:val>
          <c:smooth val="0"/>
          <c:extLst>
            <c:ext xmlns:c16="http://schemas.microsoft.com/office/drawing/2014/chart" uri="{C3380CC4-5D6E-409C-BE32-E72D297353CC}">
              <c16:uniqueId val="{00000008-36EE-4FCA-9C30-190F7BAC9597}"/>
            </c:ext>
          </c:extLst>
        </c:ser>
        <c:dLbls>
          <c:showLegendKey val="0"/>
          <c:showVal val="0"/>
          <c:showCatName val="0"/>
          <c:showSerName val="0"/>
          <c:showPercent val="0"/>
          <c:showBubbleSize val="0"/>
        </c:dLbls>
        <c:marker val="1"/>
        <c:smooth val="0"/>
        <c:axId val="371295904"/>
        <c:axId val="371298648"/>
      </c:lineChart>
      <c:catAx>
        <c:axId val="37129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298648"/>
        <c:crosses val="autoZero"/>
        <c:auto val="1"/>
        <c:lblAlgn val="ctr"/>
        <c:lblOffset val="100"/>
        <c:tickLblSkip val="1"/>
        <c:tickMarkSkip val="1"/>
        <c:noMultiLvlLbl val="0"/>
      </c:catAx>
      <c:valAx>
        <c:axId val="371298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29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182861</c:v>
                </c:pt>
                <c:pt idx="5">
                  <c:v>183701</c:v>
                </c:pt>
                <c:pt idx="8">
                  <c:v>184933</c:v>
                </c:pt>
                <c:pt idx="11">
                  <c:v>184495</c:v>
                </c:pt>
                <c:pt idx="14">
                  <c:v>183680</c:v>
                </c:pt>
              </c:numCache>
            </c:numRef>
          </c:val>
          <c:extLst>
            <c:ext xmlns:c16="http://schemas.microsoft.com/office/drawing/2014/chart" uri="{C3380CC4-5D6E-409C-BE32-E72D297353CC}">
              <c16:uniqueId val="{00000000-EDF6-4C6A-A5D1-313084830C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1798</c:v>
                </c:pt>
                <c:pt idx="5">
                  <c:v>1854</c:v>
                </c:pt>
                <c:pt idx="8">
                  <c:v>2112</c:v>
                </c:pt>
                <c:pt idx="11">
                  <c:v>2176</c:v>
                </c:pt>
                <c:pt idx="14">
                  <c:v>2393</c:v>
                </c:pt>
              </c:numCache>
            </c:numRef>
          </c:val>
          <c:extLst>
            <c:ext xmlns:c16="http://schemas.microsoft.com/office/drawing/2014/chart" uri="{C3380CC4-5D6E-409C-BE32-E72D297353CC}">
              <c16:uniqueId val="{00000001-EDF6-4C6A-A5D1-313084830C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50337</c:v>
                </c:pt>
                <c:pt idx="5">
                  <c:v>51692</c:v>
                </c:pt>
                <c:pt idx="8">
                  <c:v>49399</c:v>
                </c:pt>
                <c:pt idx="11">
                  <c:v>48601</c:v>
                </c:pt>
                <c:pt idx="14">
                  <c:v>48310</c:v>
                </c:pt>
              </c:numCache>
            </c:numRef>
          </c:val>
          <c:extLst>
            <c:ext xmlns:c16="http://schemas.microsoft.com/office/drawing/2014/chart" uri="{C3380CC4-5D6E-409C-BE32-E72D297353CC}">
              <c16:uniqueId val="{00000002-EDF6-4C6A-A5D1-313084830C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F6-4C6A-A5D1-313084830C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F6-4C6A-A5D1-313084830C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F6-4C6A-A5D1-313084830C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21799</c:v>
                </c:pt>
                <c:pt idx="3">
                  <c:v>20874</c:v>
                </c:pt>
                <c:pt idx="6">
                  <c:v>22368</c:v>
                </c:pt>
                <c:pt idx="9">
                  <c:v>22131</c:v>
                </c:pt>
                <c:pt idx="12">
                  <c:v>21640</c:v>
                </c:pt>
              </c:numCache>
            </c:numRef>
          </c:val>
          <c:extLst>
            <c:ext xmlns:c16="http://schemas.microsoft.com/office/drawing/2014/chart" uri="{C3380CC4-5D6E-409C-BE32-E72D297353CC}">
              <c16:uniqueId val="{00000006-EDF6-4C6A-A5D1-313084830C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1143</c:v>
                </c:pt>
              </c:numCache>
            </c:numRef>
          </c:val>
          <c:extLst>
            <c:ext xmlns:c16="http://schemas.microsoft.com/office/drawing/2014/chart" uri="{C3380CC4-5D6E-409C-BE32-E72D297353CC}">
              <c16:uniqueId val="{00000007-EDF6-4C6A-A5D1-313084830C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91838</c:v>
                </c:pt>
                <c:pt idx="3">
                  <c:v>89225</c:v>
                </c:pt>
                <c:pt idx="6">
                  <c:v>89600</c:v>
                </c:pt>
                <c:pt idx="9">
                  <c:v>89585</c:v>
                </c:pt>
                <c:pt idx="12">
                  <c:v>88919</c:v>
                </c:pt>
              </c:numCache>
            </c:numRef>
          </c:val>
          <c:extLst>
            <c:ext xmlns:c16="http://schemas.microsoft.com/office/drawing/2014/chart" uri="{C3380CC4-5D6E-409C-BE32-E72D297353CC}">
              <c16:uniqueId val="{00000008-EDF6-4C6A-A5D1-313084830C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DF6-4C6A-A5D1-313084830C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176890</c:v>
                </c:pt>
                <c:pt idx="3">
                  <c:v>177400</c:v>
                </c:pt>
                <c:pt idx="6">
                  <c:v>177393</c:v>
                </c:pt>
                <c:pt idx="9">
                  <c:v>178284</c:v>
                </c:pt>
                <c:pt idx="12">
                  <c:v>178970</c:v>
                </c:pt>
              </c:numCache>
            </c:numRef>
          </c:val>
          <c:extLst>
            <c:ext xmlns:c16="http://schemas.microsoft.com/office/drawing/2014/chart" uri="{C3380CC4-5D6E-409C-BE32-E72D297353CC}">
              <c16:uniqueId val="{0000000A-EDF6-4C6A-A5D1-313084830C03}"/>
            </c:ext>
          </c:extLst>
        </c:ser>
        <c:dLbls>
          <c:showLegendKey val="0"/>
          <c:showVal val="0"/>
          <c:showCatName val="0"/>
          <c:showSerName val="0"/>
          <c:showPercent val="0"/>
          <c:showBubbleSize val="0"/>
        </c:dLbls>
        <c:gapWidth val="100"/>
        <c:overlap val="100"/>
        <c:axId val="371294336"/>
        <c:axId val="371297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55531</c:v>
                </c:pt>
                <c:pt idx="2">
                  <c:v>#N/A</c:v>
                </c:pt>
                <c:pt idx="3">
                  <c:v>#N/A</c:v>
                </c:pt>
                <c:pt idx="4">
                  <c:v>50251</c:v>
                </c:pt>
                <c:pt idx="5">
                  <c:v>#N/A</c:v>
                </c:pt>
                <c:pt idx="6">
                  <c:v>#N/A</c:v>
                </c:pt>
                <c:pt idx="7">
                  <c:v>52918</c:v>
                </c:pt>
                <c:pt idx="8">
                  <c:v>#N/A</c:v>
                </c:pt>
                <c:pt idx="9">
                  <c:v>#N/A</c:v>
                </c:pt>
                <c:pt idx="10">
                  <c:v>54728</c:v>
                </c:pt>
                <c:pt idx="11">
                  <c:v>#N/A</c:v>
                </c:pt>
                <c:pt idx="12">
                  <c:v>#N/A</c:v>
                </c:pt>
                <c:pt idx="13">
                  <c:v>56288</c:v>
                </c:pt>
                <c:pt idx="14">
                  <c:v>#N/A</c:v>
                </c:pt>
              </c:numCache>
            </c:numRef>
          </c:val>
          <c:smooth val="0"/>
          <c:extLst>
            <c:ext xmlns:c16="http://schemas.microsoft.com/office/drawing/2014/chart" uri="{C3380CC4-5D6E-409C-BE32-E72D297353CC}">
              <c16:uniqueId val="{0000000B-EDF6-4C6A-A5D1-313084830C03}"/>
            </c:ext>
          </c:extLst>
        </c:ser>
        <c:dLbls>
          <c:showLegendKey val="0"/>
          <c:showVal val="0"/>
          <c:showCatName val="0"/>
          <c:showSerName val="0"/>
          <c:showPercent val="0"/>
          <c:showBubbleSize val="0"/>
        </c:dLbls>
        <c:marker val="1"/>
        <c:smooth val="0"/>
        <c:axId val="371294336"/>
        <c:axId val="371297864"/>
      </c:lineChart>
      <c:catAx>
        <c:axId val="3712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1297864"/>
        <c:crosses val="autoZero"/>
        <c:auto val="1"/>
        <c:lblAlgn val="ctr"/>
        <c:lblOffset val="100"/>
        <c:tickLblSkip val="1"/>
        <c:tickMarkSkip val="1"/>
        <c:noMultiLvlLbl val="0"/>
      </c:catAx>
      <c:valAx>
        <c:axId val="371297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2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18200</c:v>
                </c:pt>
                <c:pt idx="1">
                  <c:v>17800</c:v>
                </c:pt>
                <c:pt idx="2">
                  <c:v>17300</c:v>
                </c:pt>
              </c:numCache>
            </c:numRef>
          </c:val>
          <c:extLst>
            <c:ext xmlns:c16="http://schemas.microsoft.com/office/drawing/2014/chart" uri="{C3380CC4-5D6E-409C-BE32-E72D297353CC}">
              <c16:uniqueId val="{00000000-2284-4797-AA37-B787C25A25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7650</c:v>
                </c:pt>
                <c:pt idx="1">
                  <c:v>7650</c:v>
                </c:pt>
                <c:pt idx="2">
                  <c:v>7350</c:v>
                </c:pt>
              </c:numCache>
            </c:numRef>
          </c:val>
          <c:extLst>
            <c:ext xmlns:c16="http://schemas.microsoft.com/office/drawing/2014/chart" uri="{C3380CC4-5D6E-409C-BE32-E72D297353CC}">
              <c16:uniqueId val="{00000001-2284-4797-AA37-B787C25A25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21061</c:v>
                </c:pt>
                <c:pt idx="1">
                  <c:v>20353</c:v>
                </c:pt>
                <c:pt idx="2">
                  <c:v>20730</c:v>
                </c:pt>
              </c:numCache>
            </c:numRef>
          </c:val>
          <c:extLst>
            <c:ext xmlns:c16="http://schemas.microsoft.com/office/drawing/2014/chart" uri="{C3380CC4-5D6E-409C-BE32-E72D297353CC}">
              <c16:uniqueId val="{00000002-2284-4797-AA37-B787C25A25B7}"/>
            </c:ext>
          </c:extLst>
        </c:ser>
        <c:dLbls>
          <c:showLegendKey val="0"/>
          <c:showVal val="0"/>
          <c:showCatName val="0"/>
          <c:showSerName val="0"/>
          <c:showPercent val="0"/>
          <c:showBubbleSize val="0"/>
        </c:dLbls>
        <c:gapWidth val="120"/>
        <c:overlap val="100"/>
        <c:axId val="371299040"/>
        <c:axId val="371299824"/>
      </c:barChart>
      <c:catAx>
        <c:axId val="3712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1299824"/>
        <c:crosses val="autoZero"/>
        <c:auto val="1"/>
        <c:lblAlgn val="ctr"/>
        <c:lblOffset val="100"/>
        <c:tickLblSkip val="1"/>
        <c:tickMarkSkip val="1"/>
        <c:noMultiLvlLbl val="0"/>
      </c:catAx>
      <c:valAx>
        <c:axId val="371299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12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{E84613D6-E657-4AB9-9E54-35281B640EE8}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445-4215-9386-1C457CBEE3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{B1A123A3-6564-42D8-ACC9-ABCA1FA7F1AA}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45-4215-9386-1C457CBEE3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{77414273-3E59-4157-8920-1597FEE5B923}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45-4215-9386-1C457CBEE3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{47AD76C4-DC36-4E89-BB08-5B33BE820B35}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45-4215-9386-1C457CBEE3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{5E2C7630-220E-4A5D-A815-C75C5249216D}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45-4215-9386-1C457CBEE3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{62B07E43-41F1-4C9B-BC5F-D7E8E2A57773}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445-4215-9386-1C457CBEE3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{66F3A14E-4A99-457F-B825-E92AB75F7FFA}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445-4215-9386-1C457CBEE33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{A221FB15-ECE7-4E3C-B9B2-F4BDDA7475B2}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445-4215-9386-1C457CBEE33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{3DD8F601-AC58-4D4A-9030-077CEBFA9A65}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445-4215-9386-1C457CBEE3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55.4</c:v>
                </c:pt>
                <c:pt idx="32">
                  <c:v>56.2</c:v>
                </c:pt>
              </c:numCache>
            </c:numRef>
          </c:xVal>
          <c:yVal>
            <c:numRef>
              <c:f>公会計指標分析・財政指標組合せ分析表!$BP$51:$DC$51</c:f>
              <c:numCache>
                <c:formatCode>#,##0.0;"▲ "#,##0.0</c:formatCode>
                <c:ptCount val="40"/>
                <c:pt idx="24">
                  <c:v>59.5</c:v>
                </c:pt>
                <c:pt idx="32">
                  <c:v>61.2</c:v>
                </c:pt>
              </c:numCache>
            </c:numRef>
          </c:yVal>
          <c:smooth val="0"/>
          <c:extLst>
            <c:ext xmlns:c16="http://schemas.microsoft.com/office/drawing/2014/chart" uri="{C3380CC4-5D6E-409C-BE32-E72D297353CC}">
              <c16:uniqueId val="{00000009-5445-4215-9386-1C457CBEE3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{9E933230-7CB9-42F3-A42B-8283A935216C}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445-4215-9386-1C457CBEE3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{0FC09820-1D1D-47E8-8A99-8036D0ADB2B5}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45-4215-9386-1C457CBEE3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{142EF04F-410D-4C08-8583-B29669F6B39A}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45-4215-9386-1C457CBEE3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{F85D2BF3-3AA9-4443-9673-9D56EDE950B4}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45-4215-9386-1C457CBEE3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{47B62613-3532-4D0E-83D2-81A3040F7BE6}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45-4215-9386-1C457CBEE3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{88FE7BE4-F02E-4575-ACB3-8346719D5DBC}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445-4215-9386-1C457CBEE3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{B48F5549-EB6A-4EF4-BDDD-5CE2D98AF7DD}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445-4215-9386-1C457CBEE33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{4BDC0F16-AC46-4792-A2A8-7B7A6E23FAD2}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445-4215-9386-1C457CBEE33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{EE0CE27B-CF59-44E9-AA8C-BD0E93934A8D}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445-4215-9386-1C457CBEE3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c:ext xmlns:c16="http://schemas.microsoft.com/office/drawing/2014/chart" uri="{C3380CC4-5D6E-409C-BE32-E72D297353CC}">
              <c16:uniqueId val="{00000013-5445-4215-9386-1C457CBEE33F}"/>
            </c:ext>
          </c:extLst>
        </c:ser>
        <c:dLbls>
          <c:showLegendKey val="0"/>
          <c:showVal val="1"/>
          <c:showCatName val="0"/>
          <c:showSerName val="0"/>
          <c:showPercent val="0"/>
          <c:showBubbleSize val="0"/>
        </c:dLbls>
        <c:axId val="46179840"/>
        <c:axId val="46181760"/>
      </c:scatterChart>
      <c:valAx>
        <c:axId val="46179840"/>
        <c:scaling>
          <c:orientation val="minMax"/>
          <c:max val="6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{2F04651E-6BFE-43CD-B0D4-995E1B4F84C4}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F1F-4467-99E3-C53B4614A2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{AB9546DF-8BB4-420D-92FD-80BF04592250}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1F-4467-99E3-C53B4614A2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{66CB4289-20C1-4C99-8D80-CF9763BB9647}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1F-4467-99E3-C53B4614A2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{189778DB-3122-473F-A79E-6B91BCCD7EAF}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1F-4467-99E3-C53B4614A2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{5CC02039-E960-4EE7-83CB-6442EB7177FB}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1F-4467-99E3-C53B4614A24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{93742610-20E5-4CA9-8DDC-17DE4A174ED6}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F1F-4467-99E3-C53B4614A24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{F46F48F8-85BE-4FFE-AC95-977545F79C6D}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F1F-4467-99E3-C53B4614A24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{CC0CD070-F824-4C9C-93C7-96852C159CDB}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F1F-4467-99E3-C53B4614A24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{D0F955CD-7D38-465F-9C2B-22BAA84DD834}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F1F-4467-99E3-C53B4614A2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6.8</c:v>
                </c:pt>
                <c:pt idx="16">
                  <c:v>6.4</c:v>
                </c:pt>
                <c:pt idx="24">
                  <c:v>6.7</c:v>
                </c:pt>
                <c:pt idx="32">
                  <c:v>7.4</c:v>
                </c:pt>
              </c:numCache>
            </c:numRef>
          </c:xVal>
          <c:yVal>
            <c:numRef>
              <c:f>公会計指標分析・財政指標組合せ分析表!$BP$73:$DC$73</c:f>
              <c:numCache>
                <c:formatCode>#,##0.0;"▲ "#,##0.0</c:formatCode>
                <c:ptCount val="40"/>
                <c:pt idx="0">
                  <c:v>60.9</c:v>
                </c:pt>
                <c:pt idx="8">
                  <c:v>55.6</c:v>
                </c:pt>
                <c:pt idx="16">
                  <c:v>57.6</c:v>
                </c:pt>
                <c:pt idx="24">
                  <c:v>59.5</c:v>
                </c:pt>
                <c:pt idx="32">
                  <c:v>61.2</c:v>
                </c:pt>
              </c:numCache>
            </c:numRef>
          </c:yVal>
          <c:smooth val="0"/>
          <c:extLst>
            <c:ext xmlns:c16="http://schemas.microsoft.com/office/drawing/2014/chart" uri="{C3380CC4-5D6E-409C-BE32-E72D297353CC}">
              <c16:uniqueId val="{00000009-5F1F-4467-99E3-C53B4614A2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{C25D410B-7366-45CD-84E4-88C9347BD53A}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F1F-4467-99E3-C53B4614A2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{957D83F8-1546-448D-806D-F648515F208F}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1F-4467-99E3-C53B4614A2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{F2DA83D7-C11A-4428-B069-44BF48F2825D}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1F-4467-99E3-C53B4614A2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{A5E3C0E3-AB9B-47C0-A601-BE8E443903FE}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1F-4467-99E3-C53B4614A2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{DD5E0BA1-2680-4DAA-90B8-290E781B8AC4}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1F-4467-99E3-C53B4614A24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{57C5F8C6-A70B-4472-AF23-982FBB38848D}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F1F-4467-99E3-C53B4614A24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{2C4378A5-ADAF-407F-89F4-C51DD9A1A96F}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F1F-4467-99E3-C53B4614A24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{E0CB5BA9-2A15-4DF6-8E75-C2D67D610DBA}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F1F-4467-99E3-C53B4614A24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{0D485296-E670-4E2E-AC9A-BE13B42CA30B}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F1F-4467-99E3-C53B4614A2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5F1F-4467-99E3-C53B4614A246}"/>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公共下水道事業会計の準元利償還金算入額の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により準元利償還金が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ものの、臨時財政対策債の元利償還金の増により、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年度実質公債費比率の分子は約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衛生事務組合の借入れに伴う組合負担等見込額の皆増に加え、愛媛国体開催にかかる経費等に基金を活用したことにより充当可能基金が減少したこと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年度将来負担比率の分子は約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・公共施設の更新に備えて「２１世紀松山創造基金」に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億円、学校給食共同調理場の更新に備えて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「のびのび教育推進基金」に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小学校校舎の整備などに「のびのび教育推進基金」を約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・短期的には、公共施設の更新に備えて「２１世紀松山創造基金」、「のびのび教育推進基金」へ積立てを行うことにより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増加する予定だが、中長期的には減少していく見込み。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・２１世紀松山創造基金：日本一のまちづくりに向けた重要施策等のほか、地球にやさしい都市政策・環境政策等に関する施策を推進する。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・観光開発等産業活性化基金：観光振興及び健全な産業の振興を促進する。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・のびのび教育推進基金：教育の諸施策を推進する。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・城山公園整備基金：城山公園の整備を推進する。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・水源の森基金：水道水源のかん養機能を高め、水源地域の活性化を図るとともに、新たな水源の確保に資する。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・２１世紀松山創造基金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里島移住施設の整備などに約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億円を取り崩した一方、公共施設の更新に備えて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・観光開発等産業活性化基金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道後温泉活性化事業に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道後温泉本館修理工事に伴うクラウドファンディング分、約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・のびのび教育推進基金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小学校校舎、幼稚園園舎の整備に約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学校給食共同調理場の更新に備えて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・２１世紀松山創造基金：今後の公共施設の更新に備えて、毎年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・のびのび教育推進基金：学校給食共同調理場の更新に備えて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年度を目途に計画的に積立予定。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・決算余剰金及び市税の増収により、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愛媛国体の開催や防災・減災対策の財源に活用するため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％以上となるよう努める。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・近年減少傾向にあり、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年度も７月豪雨災害への対応に活用するため減少予定。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中長期的にも減少していく見込み。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・他会計からの貸付金元利収入などを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・近年減少傾向にあり、中長期的にも減少していく見込み。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有形固定資産減価償却率は類似団体平均よりも低い水準ではあるが、前年度比で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0.8pt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上昇しているほか償却率も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割を超えている状況にあり、今後計画的な老朽化対策が必要となってくる。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を目途として、施設用途別に改修・更新等の具体的な対応方針を定める「個別施設計画」の策定作業を進めていて、以後、計画に沿って老朽化等の対策に取り組むことで、施設の適正管理に努めることとし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31962</xdr:rowOff>
    </xdr:from>
    <xdr:to>
      <xdr:col>23</xdr:col>
      <xdr:colOff>136525</xdr:colOff>
      <xdr:row>31</xdr:row>
      <xdr:rowOff>133562</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7117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10389</xdr:rowOff>
    </xdr:from>
    <xdr:ext cx="405111" cy="259045"/>
    <xdr:sp macro="" textlink="">
      <xdr:nvSpPr>
        <xdr:cNvPr id="79" name="有形固定資産減価償却率該当値テキスト">
          <a:extLst>
            <a:ext uri="{FF2B5EF4-FFF2-40B4-BE49-F238E27FC236}">
              <a16:creationId xmlns:a16="http://schemas.microsoft.com/office/drawing/2014/main" id="{00000000-0008-0000-0000-00004F000000}"/>
            </a:ext>
          </a:extLst>
        </xdr:cNvPr>
        <xdr:cNvSpPr txBox="1"/>
      </xdr:nvSpPr>
      <xdr:spPr>
        <a:xfrm>
          <a:off x="4813300" y="60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60748</xdr:rowOff>
    </xdr:from>
    <xdr:to>
      <xdr:col>19</xdr:col>
      <xdr:colOff>187325</xdr:colOff>
      <xdr:row>31</xdr:row>
      <xdr:rowOff>162348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000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82762</xdr:rowOff>
    </xdr:from>
    <xdr:to>
      <xdr:col>23</xdr:col>
      <xdr:colOff>85725</xdr:colOff>
      <xdr:row>31</xdr:row>
      <xdr:rowOff>111548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4051300" y="616923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2" name="n_1aveValue有形固定資産減価償却率">
          <a:extLst>
            <a:ext uri="{FF2B5EF4-FFF2-40B4-BE49-F238E27FC236}">
              <a16:creationId xmlns:a16="http://schemas.microsoft.com/office/drawing/2014/main" id="{00000000-0008-0000-0000-000052000000}"/>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a:extLst>
            <a:ext uri="{FF2B5EF4-FFF2-40B4-BE49-F238E27FC236}">
              <a16:creationId xmlns:a16="http://schemas.microsoft.com/office/drawing/2014/main" id="{00000000-0008-0000-0000-000053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153475</xdr:rowOff>
    </xdr:from>
    <xdr:ext cx="405111" cy="259045"/>
    <xdr:sp macro="" textlink="">
      <xdr:nvSpPr>
        <xdr:cNvPr id="84" name="n_1mainValue有形固定資産減価償却率">
          <a:extLst>
            <a:ext uri="{FF2B5EF4-FFF2-40B4-BE49-F238E27FC236}">
              <a16:creationId xmlns:a16="http://schemas.microsoft.com/office/drawing/2014/main" id="{00000000-0008-0000-0000-000054000000}"/>
            </a:ext>
          </a:extLst>
        </xdr:cNvPr>
        <xdr:cNvSpPr txBox="1"/>
      </xdr:nvSpPr>
      <xdr:spPr>
        <a:xfrm>
          <a:off x="38360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債務償還可能年数は類似団体平均を上回っているが、要因としては、人口規模が大きいこと等により市債残高が類似団体に比べて高いことや、充当可能特定歳入が類似団体と比べ低いこと等が挙げられる。</a:t>
          </a:r>
          <a:endPar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今後も公共施設更新等の財源に基金を見込んでいることに加え、社会保障経費など経常的経費の増加も避けられないことから、早急な改善は難しいが、本市策定の「健全な財政運営へのガイドライン」に基づき計画的な借入を行うなど持続可能な財政運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a:extLst>
            <a:ext uri="{FF2B5EF4-FFF2-40B4-BE49-F238E27FC236}">
              <a16:creationId xmlns:a16="http://schemas.microsoft.com/office/drawing/2014/main" id="{00000000-0008-0000-0000-000072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a:extLst>
            <a:ext uri="{FF2B5EF4-FFF2-40B4-BE49-F238E27FC236}">
              <a16:creationId xmlns:a16="http://schemas.microsoft.com/office/drawing/2014/main" id="{00000000-0008-0000-0000-000074000000}"/>
            </a:ext>
          </a:extLst>
        </xdr:cNvPr>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a:extLst>
            <a:ext uri="{FF2B5EF4-FFF2-40B4-BE49-F238E27FC236}">
              <a16:creationId xmlns:a16="http://schemas.microsoft.com/office/drawing/2014/main" id="{00000000-0008-0000-0000-000076000000}"/>
            </a:ext>
          </a:extLst>
        </xdr:cNvPr>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a:extLst>
            <a:ext uri="{FF2B5EF4-FFF2-40B4-BE49-F238E27FC236}">
              <a16:creationId xmlns:a16="http://schemas.microsoft.com/office/drawing/2014/main" id="{00000000-0008-0000-0000-000077000000}"/>
            </a:ext>
          </a:extLst>
        </xdr:cNvPr>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25" name="楕円 124">
          <a:extLst>
            <a:ext uri="{FF2B5EF4-FFF2-40B4-BE49-F238E27FC236}">
              <a16:creationId xmlns:a16="http://schemas.microsoft.com/office/drawing/2014/main" id="{00000000-0008-0000-0000-00007D000000}"/>
            </a:ext>
          </a:extLst>
        </xdr:cNvPr>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26" name="債務償還可能年数該当値テキスト">
          <a:extLst>
            <a:ext uri="{FF2B5EF4-FFF2-40B4-BE49-F238E27FC236}">
              <a16:creationId xmlns:a16="http://schemas.microsoft.com/office/drawing/2014/main" id="{00000000-0008-0000-0000-00007E000000}"/>
            </a:ext>
          </a:extLst>
        </xdr:cNvPr>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a16="http://schemas.microsoft.com/office/drawing/2014/main" id="{00000000-0008-0000-0000-00007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96266</xdr:rowOff>
    </xdr:from>
    <xdr:to>
      <xdr:col>24</xdr:col>
      <xdr:colOff>114300</xdr:colOff>
      <xdr:row>38</xdr:row>
      <xdr:rowOff>26415</xdr:rowOff>
    </xdr:to>
    <xdr:sp macro="" textlink="">
      <xdr:nvSpPr>
        <xdr:cNvPr id="68" name="楕円 67">
          <a:extLst>
            <a:ext uri="{FF2B5EF4-FFF2-40B4-BE49-F238E27FC236}">
              <a16:creationId xmlns:a16="http://schemas.microsoft.com/office/drawing/2014/main" id="{00000000-0008-0000-0100-000044000000}"/>
            </a:ext>
          </a:extLst>
        </xdr:cNvPr>
        <xdr:cNvSpPr/>
      </xdr:nvSpPr>
      <xdr:spPr>
        <a:xfrm>
          <a:off x="4584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119143</xdr:rowOff>
    </xdr:from>
    <xdr:ext cx="405111" cy="259045"/>
    <xdr:sp macro="" textlink="">
      <xdr:nvSpPr>
        <xdr:cNvPr id="69" name="【道路】&#10;有形固定資産減価償却率該当値テキスト">
          <a:extLst>
            <a:ext uri="{FF2B5EF4-FFF2-40B4-BE49-F238E27FC236}">
              <a16:creationId xmlns:a16="http://schemas.microsoft.com/office/drawing/2014/main" id="{00000000-0008-0000-0100-000045000000}"/>
            </a:ext>
          </a:extLst>
        </xdr:cNvPr>
        <xdr:cNvSpPr txBox="1"/>
      </xdr:nvSpPr>
      <xdr:spPr>
        <a:xfrm>
          <a:off x="4673600" y="629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77978</xdr:rowOff>
    </xdr:from>
    <xdr:to>
      <xdr:col>20</xdr:col>
      <xdr:colOff>38100</xdr:colOff>
      <xdr:row>38</xdr:row>
      <xdr:rowOff>8128</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128778</xdr:rowOff>
    </xdr:from>
    <xdr:to>
      <xdr:col>24</xdr:col>
      <xdr:colOff>63500</xdr:colOff>
      <xdr:row>37</xdr:row>
      <xdr:rowOff>147066</xdr:rowOff>
    </xdr:to>
    <xdr:cxnSp macro="">
      <xdr:nvCxnSpPr>
        <xdr:cNvPr id="71" name="直線コネクタ 70">
          <a:extLst>
            <a:ext uri="{FF2B5EF4-FFF2-40B4-BE49-F238E27FC236}">
              <a16:creationId xmlns:a16="http://schemas.microsoft.com/office/drawing/2014/main" id="{00000000-0008-0000-0100-000047000000}"/>
            </a:ext>
          </a:extLst>
        </xdr:cNvPr>
        <xdr:cNvCxnSpPr/>
      </xdr:nvCxnSpPr>
      <xdr:spPr>
        <a:xfrm>
          <a:off x="3797300" y="64724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100-000048000000}"/>
            </a:ext>
          </a:extLst>
        </xdr:cNvPr>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100-000049000000}"/>
            </a:ext>
          </a:extLst>
        </xdr:cNvPr>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24655</xdr:rowOff>
    </xdr:from>
    <xdr:ext cx="405111" cy="259045"/>
    <xdr:sp macro="" textlink="">
      <xdr:nvSpPr>
        <xdr:cNvPr id="74" name="n_1mainValue【道路】&#10;有形固定資産減価償却率">
          <a:extLst>
            <a:ext uri="{FF2B5EF4-FFF2-40B4-BE49-F238E27FC236}">
              <a16:creationId xmlns:a16="http://schemas.microsoft.com/office/drawing/2014/main" id="{00000000-0008-0000-0100-00004A000000}"/>
            </a:ext>
          </a:extLst>
        </xdr:cNvPr>
        <xdr:cNvSpPr txBox="1"/>
      </xdr:nvSpPr>
      <xdr:spPr>
        <a:xfrm>
          <a:off x="35820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157988</xdr:rowOff>
    </xdr:from>
    <xdr:to>
      <xdr:col>55</xdr:col>
      <xdr:colOff>50800</xdr:colOff>
      <xdr:row>40</xdr:row>
      <xdr:rowOff>88138</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104267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136415</xdr:rowOff>
    </xdr:from>
    <xdr:ext cx="469744" cy="259045"/>
    <xdr:sp macro="" textlink="">
      <xdr:nvSpPr>
        <xdr:cNvPr id="115" name="【道路】&#10;一人当たり延長該当値テキスト">
          <a:extLst>
            <a:ext uri="{FF2B5EF4-FFF2-40B4-BE49-F238E27FC236}">
              <a16:creationId xmlns:a16="http://schemas.microsoft.com/office/drawing/2014/main" id="{00000000-0008-0000-0100-000073000000}"/>
            </a:ext>
          </a:extLst>
        </xdr:cNvPr>
        <xdr:cNvSpPr txBox="1"/>
      </xdr:nvSpPr>
      <xdr:spPr>
        <a:xfrm>
          <a:off x="10515600" y="68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160600</xdr:rowOff>
    </xdr:from>
    <xdr:to>
      <xdr:col>50</xdr:col>
      <xdr:colOff>165100</xdr:colOff>
      <xdr:row>40</xdr:row>
      <xdr:rowOff>90750</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588500" y="684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37338</xdr:rowOff>
    </xdr:from>
    <xdr:to>
      <xdr:col>55</xdr:col>
      <xdr:colOff>0</xdr:colOff>
      <xdr:row>40</xdr:row>
      <xdr:rowOff>39950</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V="1">
          <a:off x="9639300" y="689533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18" name="n_1aveValue【道路】&#10;一人当たり延長">
          <a:extLst>
            <a:ext uri="{FF2B5EF4-FFF2-40B4-BE49-F238E27FC236}">
              <a16:creationId xmlns:a16="http://schemas.microsoft.com/office/drawing/2014/main" id="{00000000-0008-0000-0100-000076000000}"/>
            </a:ext>
          </a:extLst>
        </xdr:cNvPr>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a:extLst>
            <a:ext uri="{FF2B5EF4-FFF2-40B4-BE49-F238E27FC236}">
              <a16:creationId xmlns:a16="http://schemas.microsoft.com/office/drawing/2014/main" id="{00000000-0008-0000-0100-000077000000}"/>
            </a:ext>
          </a:extLst>
        </xdr:cNvPr>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81877</xdr:rowOff>
    </xdr:from>
    <xdr:ext cx="469744" cy="259045"/>
    <xdr:sp macro="" textlink="">
      <xdr:nvSpPr>
        <xdr:cNvPr id="120" name="n_1mainValue【道路】&#10;一人当たり延長">
          <a:extLst>
            <a:ext uri="{FF2B5EF4-FFF2-40B4-BE49-F238E27FC236}">
              <a16:creationId xmlns:a16="http://schemas.microsoft.com/office/drawing/2014/main" id="{00000000-0008-0000-0100-000078000000}"/>
            </a:ext>
          </a:extLst>
        </xdr:cNvPr>
        <xdr:cNvSpPr txBox="1"/>
      </xdr:nvSpPr>
      <xdr:spPr>
        <a:xfrm>
          <a:off x="9391727" y="69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00000000-0008-0000-01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a:extLst>
            <a:ext uri="{FF2B5EF4-FFF2-40B4-BE49-F238E27FC236}">
              <a16:creationId xmlns:a16="http://schemas.microsoft.com/office/drawing/2014/main" id="{00000000-0008-0000-0100-000091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00000000-0008-0000-0100-000093000000}"/>
            </a:ext>
          </a:extLst>
        </xdr:cNvPr>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00000000-0008-0000-0100-000095000000}"/>
            </a:ext>
          </a:extLst>
        </xdr:cNvPr>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a:extLst>
            <a:ext uri="{FF2B5EF4-FFF2-40B4-BE49-F238E27FC236}">
              <a16:creationId xmlns:a16="http://schemas.microsoft.com/office/drawing/2014/main" id="{00000000-0008-0000-0100-000096000000}"/>
            </a:ext>
          </a:extLst>
        </xdr:cNvPr>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83837</xdr:rowOff>
    </xdr:from>
    <xdr:ext cx="405111" cy="259045"/>
    <xdr:sp macro="" textlink="">
      <xdr:nvSpPr>
        <xdr:cNvPr id="159" name="【橋りょう・トンネル】&#10;有形固定資産減価償却率該当値テキスト">
          <a:extLst>
            <a:ext uri="{FF2B5EF4-FFF2-40B4-BE49-F238E27FC236}">
              <a16:creationId xmlns:a16="http://schemas.microsoft.com/office/drawing/2014/main" id="{00000000-0008-0000-0100-00009F000000}"/>
            </a:ext>
          </a:extLst>
        </xdr:cNvPr>
        <xdr:cNvSpPr txBox="1"/>
      </xdr:nvSpPr>
      <xdr:spPr>
        <a:xfrm>
          <a:off x="4673600"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9525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3797300" y="102717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51452</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00000000-0008-0000-01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a:extLst>
            <a:ext uri="{FF2B5EF4-FFF2-40B4-BE49-F238E27FC236}">
              <a16:creationId xmlns:a16="http://schemas.microsoft.com/office/drawing/2014/main" id="{00000000-0008-0000-0100-0000BB000000}"/>
            </a:ext>
          </a:extLst>
        </xdr:cNvPr>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a:extLst>
            <a:ext uri="{FF2B5EF4-FFF2-40B4-BE49-F238E27FC236}">
              <a16:creationId xmlns:a16="http://schemas.microsoft.com/office/drawing/2014/main" id="{00000000-0008-0000-0100-0000BD000000}"/>
            </a:ext>
          </a:extLst>
        </xdr:cNvPr>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191" name="【橋りょう・トンネル】&#10;一人当たり有形固定資産（償却資産）額平均値テキスト">
          <a:extLst>
            <a:ext uri="{FF2B5EF4-FFF2-40B4-BE49-F238E27FC236}">
              <a16:creationId xmlns:a16="http://schemas.microsoft.com/office/drawing/2014/main" id="{00000000-0008-0000-0100-0000BF000000}"/>
            </a:ext>
          </a:extLst>
        </xdr:cNvPr>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a:extLst>
            <a:ext uri="{FF2B5EF4-FFF2-40B4-BE49-F238E27FC236}">
              <a16:creationId xmlns:a16="http://schemas.microsoft.com/office/drawing/2014/main" id="{00000000-0008-0000-0100-0000C0000000}"/>
            </a:ext>
          </a:extLst>
        </xdr:cNvPr>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a:extLst>
            <a:ext uri="{FF2B5EF4-FFF2-40B4-BE49-F238E27FC236}">
              <a16:creationId xmlns:a16="http://schemas.microsoft.com/office/drawing/2014/main" id="{00000000-0008-0000-0100-0000C1000000}"/>
            </a:ext>
          </a:extLst>
        </xdr:cNvPr>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a:extLst>
            <a:ext uri="{FF2B5EF4-FFF2-40B4-BE49-F238E27FC236}">
              <a16:creationId xmlns:a16="http://schemas.microsoft.com/office/drawing/2014/main" id="{00000000-0008-0000-0100-0000C2000000}"/>
            </a:ext>
          </a:extLst>
        </xdr:cNvPr>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42579</xdr:rowOff>
    </xdr:from>
    <xdr:to>
      <xdr:col>55</xdr:col>
      <xdr:colOff>50800</xdr:colOff>
      <xdr:row>62</xdr:row>
      <xdr:rowOff>144179</xdr:rowOff>
    </xdr:to>
    <xdr:sp macro="" textlink="">
      <xdr:nvSpPr>
        <xdr:cNvPr id="200" name="楕円 199">
          <a:extLst>
            <a:ext uri="{FF2B5EF4-FFF2-40B4-BE49-F238E27FC236}">
              <a16:creationId xmlns:a16="http://schemas.microsoft.com/office/drawing/2014/main" id="{00000000-0008-0000-0100-0000C8000000}"/>
            </a:ext>
          </a:extLst>
        </xdr:cNvPr>
        <xdr:cNvSpPr/>
      </xdr:nvSpPr>
      <xdr:spPr>
        <a:xfrm>
          <a:off x="10426700" y="106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21006</xdr:rowOff>
    </xdr:from>
    <xdr:ext cx="534377" cy="259045"/>
    <xdr:sp macro="" textlink="">
      <xdr:nvSpPr>
        <xdr:cNvPr id="201" name="【橋りょう・トンネル】&#10;一人当たり有形固定資産（償却資産）額該当値テキスト">
          <a:extLst>
            <a:ext uri="{FF2B5EF4-FFF2-40B4-BE49-F238E27FC236}">
              <a16:creationId xmlns:a16="http://schemas.microsoft.com/office/drawing/2014/main" id="{00000000-0008-0000-0100-0000C9000000}"/>
            </a:ext>
          </a:extLst>
        </xdr:cNvPr>
        <xdr:cNvSpPr txBox="1"/>
      </xdr:nvSpPr>
      <xdr:spPr>
        <a:xfrm>
          <a:off x="10515600" y="1065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45395</xdr:rowOff>
    </xdr:from>
    <xdr:to>
      <xdr:col>50</xdr:col>
      <xdr:colOff>165100</xdr:colOff>
      <xdr:row>62</xdr:row>
      <xdr:rowOff>146995</xdr:rowOff>
    </xdr:to>
    <xdr:sp macro="" textlink="">
      <xdr:nvSpPr>
        <xdr:cNvPr id="202" name="楕円 201">
          <a:extLst>
            <a:ext uri="{FF2B5EF4-FFF2-40B4-BE49-F238E27FC236}">
              <a16:creationId xmlns:a16="http://schemas.microsoft.com/office/drawing/2014/main" id="{00000000-0008-0000-0100-0000CA000000}"/>
            </a:ext>
          </a:extLst>
        </xdr:cNvPr>
        <xdr:cNvSpPr/>
      </xdr:nvSpPr>
      <xdr:spPr>
        <a:xfrm>
          <a:off x="9588500" y="1067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93379</xdr:rowOff>
    </xdr:from>
    <xdr:to>
      <xdr:col>55</xdr:col>
      <xdr:colOff>0</xdr:colOff>
      <xdr:row>62</xdr:row>
      <xdr:rowOff>96195</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flipV="1">
          <a:off x="9639300" y="10723279"/>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04" name="n_1aveValue【橋りょう・トンネル】&#10;一人当たり有形固定資産（償却資産）額">
          <a:extLst>
            <a:ext uri="{FF2B5EF4-FFF2-40B4-BE49-F238E27FC236}">
              <a16:creationId xmlns:a16="http://schemas.microsoft.com/office/drawing/2014/main" id="{00000000-0008-0000-0100-0000CC000000}"/>
            </a:ext>
          </a:extLst>
        </xdr:cNvPr>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a:extLst>
            <a:ext uri="{FF2B5EF4-FFF2-40B4-BE49-F238E27FC236}">
              <a16:creationId xmlns:a16="http://schemas.microsoft.com/office/drawing/2014/main" id="{00000000-0008-0000-0100-0000CD000000}"/>
            </a:ext>
          </a:extLst>
        </xdr:cNvPr>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138122</xdr:rowOff>
    </xdr:from>
    <xdr:ext cx="534377" cy="259045"/>
    <xdr:sp macro="" textlink="">
      <xdr:nvSpPr>
        <xdr:cNvPr id="206" name="n_1mainValue【橋りょう・トンネル】&#10;一人当たり有形固定資産（償却資産）額">
          <a:extLst>
            <a:ext uri="{FF2B5EF4-FFF2-40B4-BE49-F238E27FC236}">
              <a16:creationId xmlns:a16="http://schemas.microsoft.com/office/drawing/2014/main" id="{00000000-0008-0000-0100-0000CE000000}"/>
            </a:ext>
          </a:extLst>
        </xdr:cNvPr>
        <xdr:cNvSpPr txBox="1"/>
      </xdr:nvSpPr>
      <xdr:spPr>
        <a:xfrm>
          <a:off x="9359411" y="1076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00000000-0008-0000-0100-0000E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00000000-0008-0000-0100-0000E8000000}"/>
            </a:ext>
          </a:extLst>
        </xdr:cNvPr>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a:extLst>
            <a:ext uri="{FF2B5EF4-FFF2-40B4-BE49-F238E27FC236}">
              <a16:creationId xmlns:a16="http://schemas.microsoft.com/office/drawing/2014/main" id="{00000000-0008-0000-0100-0000EA000000}"/>
            </a:ext>
          </a:extLst>
        </xdr:cNvPr>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00000000-0008-0000-0100-0000EC000000}"/>
            </a:ext>
          </a:extLst>
        </xdr:cNvPr>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246" name="【公営住宅】&#10;有形固定資産減価償却率該当値テキスト">
          <a:extLst>
            <a:ext uri="{FF2B5EF4-FFF2-40B4-BE49-F238E27FC236}">
              <a16:creationId xmlns:a16="http://schemas.microsoft.com/office/drawing/2014/main" id="{00000000-0008-0000-0100-0000F6000000}"/>
            </a:ext>
          </a:extLst>
        </xdr:cNvPr>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15239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3797300" y="141884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49" name="n_1aveValue【公営住宅】&#10;有形固定資産減価償却率">
          <a:extLst>
            <a:ext uri="{FF2B5EF4-FFF2-40B4-BE49-F238E27FC236}">
              <a16:creationId xmlns:a16="http://schemas.microsoft.com/office/drawing/2014/main" id="{00000000-0008-0000-0100-0000F9000000}"/>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a:extLst>
            <a:ext uri="{FF2B5EF4-FFF2-40B4-BE49-F238E27FC236}">
              <a16:creationId xmlns:a16="http://schemas.microsoft.com/office/drawing/2014/main" id="{00000000-0008-0000-0100-0000FA000000}"/>
            </a:ext>
          </a:extLst>
        </xdr:cNvPr>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251" name="n_1mainValue【公営住宅】&#10;有形固定資産減価償却率">
          <a:extLst>
            <a:ext uri="{FF2B5EF4-FFF2-40B4-BE49-F238E27FC236}">
              <a16:creationId xmlns:a16="http://schemas.microsoft.com/office/drawing/2014/main" id="{00000000-0008-0000-0100-0000FB000000}"/>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a:extLst>
            <a:ext uri="{FF2B5EF4-FFF2-40B4-BE49-F238E27FC236}">
              <a16:creationId xmlns:a16="http://schemas.microsoft.com/office/drawing/2014/main" id="{00000000-0008-0000-0100-00001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a:extLst>
            <a:ext uri="{FF2B5EF4-FFF2-40B4-BE49-F238E27FC236}">
              <a16:creationId xmlns:a16="http://schemas.microsoft.com/office/drawing/2014/main" id="{00000000-0008-0000-0100-000012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a:extLst>
            <a:ext uri="{FF2B5EF4-FFF2-40B4-BE49-F238E27FC236}">
              <a16:creationId xmlns:a16="http://schemas.microsoft.com/office/drawing/2014/main" id="{00000000-0008-0000-0100-000014010000}"/>
            </a:ext>
          </a:extLst>
        </xdr:cNvPr>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a:extLst>
            <a:ext uri="{FF2B5EF4-FFF2-40B4-BE49-F238E27FC236}">
              <a16:creationId xmlns:a16="http://schemas.microsoft.com/office/drawing/2014/main" id="{00000000-0008-0000-0100-000016010000}"/>
            </a:ext>
          </a:extLst>
        </xdr:cNvPr>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153721</xdr:rowOff>
    </xdr:from>
    <xdr:to>
      <xdr:col>55</xdr:col>
      <xdr:colOff>50800</xdr:colOff>
      <xdr:row>83</xdr:row>
      <xdr:rowOff>83871</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0426700" y="1421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132148</xdr:rowOff>
    </xdr:from>
    <xdr:ext cx="469744" cy="259045"/>
    <xdr:sp macro="" textlink="">
      <xdr:nvSpPr>
        <xdr:cNvPr id="288" name="【公営住宅】&#10;一人当たり面積該当値テキスト">
          <a:extLst>
            <a:ext uri="{FF2B5EF4-FFF2-40B4-BE49-F238E27FC236}">
              <a16:creationId xmlns:a16="http://schemas.microsoft.com/office/drawing/2014/main" id="{00000000-0008-0000-0100-000020010000}"/>
            </a:ext>
          </a:extLst>
        </xdr:cNvPr>
        <xdr:cNvSpPr txBox="1"/>
      </xdr:nvSpPr>
      <xdr:spPr>
        <a:xfrm>
          <a:off x="10515600" y="1419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153721</xdr:rowOff>
    </xdr:from>
    <xdr:to>
      <xdr:col>50</xdr:col>
      <xdr:colOff>165100</xdr:colOff>
      <xdr:row>83</xdr:row>
      <xdr:rowOff>83871</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9588500" y="1421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33071</xdr:rowOff>
    </xdr:from>
    <xdr:to>
      <xdr:col>55</xdr:col>
      <xdr:colOff>0</xdr:colOff>
      <xdr:row>83</xdr:row>
      <xdr:rowOff>33071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9639300" y="14263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a:extLst>
            <a:ext uri="{FF2B5EF4-FFF2-40B4-BE49-F238E27FC236}">
              <a16:creationId xmlns:a16="http://schemas.microsoft.com/office/drawing/2014/main" id="{00000000-0008-0000-0100-000023010000}"/>
            </a:ext>
          </a:extLst>
        </xdr:cNvPr>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a:extLst>
            <a:ext uri="{FF2B5EF4-FFF2-40B4-BE49-F238E27FC236}">
              <a16:creationId xmlns:a16="http://schemas.microsoft.com/office/drawing/2014/main" id="{00000000-0008-0000-0100-000024010000}"/>
            </a:ext>
          </a:extLst>
        </xdr:cNvPr>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74998</xdr:rowOff>
    </xdr:from>
    <xdr:ext cx="469744" cy="259045"/>
    <xdr:sp macro="" textlink="">
      <xdr:nvSpPr>
        <xdr:cNvPr id="293" name="n_1mainValue【公営住宅】&#10;一人当たり面積">
          <a:extLst>
            <a:ext uri="{FF2B5EF4-FFF2-40B4-BE49-F238E27FC236}">
              <a16:creationId xmlns:a16="http://schemas.microsoft.com/office/drawing/2014/main" id="{00000000-0008-0000-0100-000025010000}"/>
            </a:ext>
          </a:extLst>
        </xdr:cNvPr>
        <xdr:cNvSpPr txBox="1"/>
      </xdr:nvSpPr>
      <xdr:spPr>
        <a:xfrm>
          <a:off x="9391727" y="1430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a:extLst>
            <a:ext uri="{FF2B5EF4-FFF2-40B4-BE49-F238E27FC236}">
              <a16:creationId xmlns:a16="http://schemas.microsoft.com/office/drawing/2014/main" id="{00000000-0008-0000-0100-00003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a:extLst>
            <a:ext uri="{FF2B5EF4-FFF2-40B4-BE49-F238E27FC236}">
              <a16:creationId xmlns:a16="http://schemas.microsoft.com/office/drawing/2014/main" id="{00000000-0008-0000-0100-00003F010000}"/>
            </a:ext>
          </a:extLst>
        </xdr:cNvPr>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a:extLst>
            <a:ext uri="{FF2B5EF4-FFF2-40B4-BE49-F238E27FC236}">
              <a16:creationId xmlns:a16="http://schemas.microsoft.com/office/drawing/2014/main" id="{00000000-0008-0000-0100-000041010000}"/>
            </a:ext>
          </a:extLst>
        </xdr:cNvPr>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323" name="【港湾・漁港】&#10;有形固定資産減価償却率平均値テキスト">
          <a:extLst>
            <a:ext uri="{FF2B5EF4-FFF2-40B4-BE49-F238E27FC236}">
              <a16:creationId xmlns:a16="http://schemas.microsoft.com/office/drawing/2014/main" id="{00000000-0008-0000-0100-000043010000}"/>
            </a:ext>
          </a:extLst>
        </xdr:cNvPr>
        <xdr:cNvSpPr txBox="1"/>
      </xdr:nvSpPr>
      <xdr:spPr>
        <a:xfrm>
          <a:off x="4673600" y="1757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84455</xdr:rowOff>
    </xdr:from>
    <xdr:to>
      <xdr:col>24</xdr:col>
      <xdr:colOff>114300</xdr:colOff>
      <xdr:row>105</xdr:row>
      <xdr:rowOff>14605</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4584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62882</xdr:rowOff>
    </xdr:from>
    <xdr:ext cx="405111" cy="259045"/>
    <xdr:sp macro="" textlink="">
      <xdr:nvSpPr>
        <xdr:cNvPr id="333" name="【港湾・漁港】&#10;有形固定資産減価償却率該当値テキスト">
          <a:extLst>
            <a:ext uri="{FF2B5EF4-FFF2-40B4-BE49-F238E27FC236}">
              <a16:creationId xmlns:a16="http://schemas.microsoft.com/office/drawing/2014/main" id="{00000000-0008-0000-0100-00004D010000}"/>
            </a:ext>
          </a:extLst>
        </xdr:cNvPr>
        <xdr:cNvSpPr txBox="1"/>
      </xdr:nvSpPr>
      <xdr:spPr>
        <a:xfrm>
          <a:off x="4673600"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111125</xdr:rowOff>
    </xdr:from>
    <xdr:to>
      <xdr:col>20</xdr:col>
      <xdr:colOff>38100</xdr:colOff>
      <xdr:row>105</xdr:row>
      <xdr:rowOff>41275</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3746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135255</xdr:rowOff>
    </xdr:from>
    <xdr:to>
      <xdr:col>24</xdr:col>
      <xdr:colOff>63500</xdr:colOff>
      <xdr:row>104</xdr:row>
      <xdr:rowOff>161925</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flipV="1">
          <a:off x="3797300" y="179660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36" name="n_1aveValue【港湾・漁港】&#10;有形固定資産減価償却率">
          <a:extLst>
            <a:ext uri="{FF2B5EF4-FFF2-40B4-BE49-F238E27FC236}">
              <a16:creationId xmlns:a16="http://schemas.microsoft.com/office/drawing/2014/main" id="{00000000-0008-0000-0100-000050010000}"/>
            </a:ext>
          </a:extLst>
        </xdr:cNvPr>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37" name="n_2aveValue【港湾・漁港】&#10;有形固定資産減価償却率">
          <a:extLst>
            <a:ext uri="{FF2B5EF4-FFF2-40B4-BE49-F238E27FC236}">
              <a16:creationId xmlns:a16="http://schemas.microsoft.com/office/drawing/2014/main" id="{00000000-0008-0000-0100-000051010000}"/>
            </a:ext>
          </a:extLst>
        </xdr:cNvPr>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32402</xdr:rowOff>
    </xdr:from>
    <xdr:ext cx="405111" cy="259045"/>
    <xdr:sp macro="" textlink="">
      <xdr:nvSpPr>
        <xdr:cNvPr id="338" name="n_1mainValue【港湾・漁港】&#10;有形固定資産減価償却率">
          <a:extLst>
            <a:ext uri="{FF2B5EF4-FFF2-40B4-BE49-F238E27FC236}">
              <a16:creationId xmlns:a16="http://schemas.microsoft.com/office/drawing/2014/main" id="{00000000-0008-0000-0100-000052010000}"/>
            </a:ext>
          </a:extLst>
        </xdr:cNvPr>
        <xdr:cNvSpPr txBox="1"/>
      </xdr:nvSpPr>
      <xdr:spPr>
        <a:xfrm>
          <a:off x="3582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a:extLst>
            <a:ext uri="{FF2B5EF4-FFF2-40B4-BE49-F238E27FC236}">
              <a16:creationId xmlns:a16="http://schemas.microsoft.com/office/drawing/2014/main" id="{00000000-0008-0000-01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a:extLst>
            <a:ext uri="{FF2B5EF4-FFF2-40B4-BE49-F238E27FC236}">
              <a16:creationId xmlns:a16="http://schemas.microsoft.com/office/drawing/2014/main" id="{00000000-0008-0000-0100-00006B010000}"/>
            </a:ext>
          </a:extLst>
        </xdr:cNvPr>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a:extLst>
            <a:ext uri="{FF2B5EF4-FFF2-40B4-BE49-F238E27FC236}">
              <a16:creationId xmlns:a16="http://schemas.microsoft.com/office/drawing/2014/main" id="{00000000-0008-0000-0100-00006D010000}"/>
            </a:ext>
          </a:extLst>
        </xdr:cNvPr>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59335</xdr:rowOff>
    </xdr:from>
    <xdr:ext cx="534377" cy="259045"/>
    <xdr:sp macro="" textlink="">
      <xdr:nvSpPr>
        <xdr:cNvPr id="367" name="【港湾・漁港】&#10;一人当たり有形固定資産（償却資産）額平均値テキスト">
          <a:extLst>
            <a:ext uri="{FF2B5EF4-FFF2-40B4-BE49-F238E27FC236}">
              <a16:creationId xmlns:a16="http://schemas.microsoft.com/office/drawing/2014/main" id="{00000000-0008-0000-0100-00006F010000}"/>
            </a:ext>
          </a:extLst>
        </xdr:cNvPr>
        <xdr:cNvSpPr txBox="1"/>
      </xdr:nvSpPr>
      <xdr:spPr>
        <a:xfrm>
          <a:off x="10515600" y="1840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a:extLst>
            <a:ext uri="{FF2B5EF4-FFF2-40B4-BE49-F238E27FC236}">
              <a16:creationId xmlns:a16="http://schemas.microsoft.com/office/drawing/2014/main" id="{00000000-0008-0000-0100-000070010000}"/>
            </a:ext>
          </a:extLst>
        </xdr:cNvPr>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130327</xdr:rowOff>
    </xdr:from>
    <xdr:to>
      <xdr:col>55</xdr:col>
      <xdr:colOff>50800</xdr:colOff>
      <xdr:row>107</xdr:row>
      <xdr:rowOff>60477</xdr:rowOff>
    </xdr:to>
    <xdr:sp macro="" textlink="">
      <xdr:nvSpPr>
        <xdr:cNvPr id="376" name="楕円 375">
          <a:extLst>
            <a:ext uri="{FF2B5EF4-FFF2-40B4-BE49-F238E27FC236}">
              <a16:creationId xmlns:a16="http://schemas.microsoft.com/office/drawing/2014/main" id="{00000000-0008-0000-0100-000078010000}"/>
            </a:ext>
          </a:extLst>
        </xdr:cNvPr>
        <xdr:cNvSpPr/>
      </xdr:nvSpPr>
      <xdr:spPr>
        <a:xfrm>
          <a:off x="10426700" y="183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153204</xdr:rowOff>
    </xdr:from>
    <xdr:ext cx="534377" cy="259045"/>
    <xdr:sp macro="" textlink="">
      <xdr:nvSpPr>
        <xdr:cNvPr id="377" name="【港湾・漁港】&#10;一人当たり有形固定資産（償却資産）額該当値テキスト">
          <a:extLst>
            <a:ext uri="{FF2B5EF4-FFF2-40B4-BE49-F238E27FC236}">
              <a16:creationId xmlns:a16="http://schemas.microsoft.com/office/drawing/2014/main" id="{00000000-0008-0000-0100-000079010000}"/>
            </a:ext>
          </a:extLst>
        </xdr:cNvPr>
        <xdr:cNvSpPr txBox="1"/>
      </xdr:nvSpPr>
      <xdr:spPr>
        <a:xfrm>
          <a:off x="10515600" y="181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132517</xdr:rowOff>
    </xdr:from>
    <xdr:to>
      <xdr:col>50</xdr:col>
      <xdr:colOff>165100</xdr:colOff>
      <xdr:row>107</xdr:row>
      <xdr:rowOff>62667</xdr:rowOff>
    </xdr:to>
    <xdr:sp macro="" textlink="">
      <xdr:nvSpPr>
        <xdr:cNvPr id="378" name="楕円 377">
          <a:extLst>
            <a:ext uri="{FF2B5EF4-FFF2-40B4-BE49-F238E27FC236}">
              <a16:creationId xmlns:a16="http://schemas.microsoft.com/office/drawing/2014/main" id="{00000000-0008-0000-0100-00007A010000}"/>
            </a:ext>
          </a:extLst>
        </xdr:cNvPr>
        <xdr:cNvSpPr/>
      </xdr:nvSpPr>
      <xdr:spPr>
        <a:xfrm>
          <a:off x="9588500" y="183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9677</xdr:rowOff>
    </xdr:from>
    <xdr:to>
      <xdr:col>55</xdr:col>
      <xdr:colOff>0</xdr:colOff>
      <xdr:row>107</xdr:row>
      <xdr:rowOff>11867</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flipV="1">
          <a:off x="9639300" y="18354827"/>
          <a:ext cx="8382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158932</xdr:rowOff>
    </xdr:from>
    <xdr:ext cx="534377" cy="259045"/>
    <xdr:sp macro="" textlink="">
      <xdr:nvSpPr>
        <xdr:cNvPr id="380" name="n_1aveValue【港湾・漁港】&#10;一人当たり有形固定資産（償却資産）額">
          <a:extLst>
            <a:ext uri="{FF2B5EF4-FFF2-40B4-BE49-F238E27FC236}">
              <a16:creationId xmlns:a16="http://schemas.microsoft.com/office/drawing/2014/main" id="{00000000-0008-0000-0100-00007C010000}"/>
            </a:ext>
          </a:extLst>
        </xdr:cNvPr>
        <xdr:cNvSpPr txBox="1"/>
      </xdr:nvSpPr>
      <xdr:spPr>
        <a:xfrm>
          <a:off x="9359411" y="185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81" name="n_2aveValue【港湾・漁港】&#10;一人当たり有形固定資産（償却資産）額">
          <a:extLst>
            <a:ext uri="{FF2B5EF4-FFF2-40B4-BE49-F238E27FC236}">
              <a16:creationId xmlns:a16="http://schemas.microsoft.com/office/drawing/2014/main" id="{00000000-0008-0000-0100-00007D010000}"/>
            </a:ext>
          </a:extLst>
        </xdr:cNvPr>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79194</xdr:rowOff>
    </xdr:from>
    <xdr:ext cx="534377" cy="259045"/>
    <xdr:sp macro="" textlink="">
      <xdr:nvSpPr>
        <xdr:cNvPr id="382" name="n_1mainValue【港湾・漁港】&#10;一人当たり有形固定資産（償却資産）額">
          <a:extLst>
            <a:ext uri="{FF2B5EF4-FFF2-40B4-BE49-F238E27FC236}">
              <a16:creationId xmlns:a16="http://schemas.microsoft.com/office/drawing/2014/main" id="{00000000-0008-0000-0100-00007E010000}"/>
            </a:ext>
          </a:extLst>
        </xdr:cNvPr>
        <xdr:cNvSpPr txBox="1"/>
      </xdr:nvSpPr>
      <xdr:spPr>
        <a:xfrm>
          <a:off x="9359411" y="180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a:extLst>
            <a:ext uri="{FF2B5EF4-FFF2-40B4-BE49-F238E27FC236}">
              <a16:creationId xmlns:a16="http://schemas.microsoft.com/office/drawing/2014/main" id="{00000000-0008-0000-0100-000096010000}"/>
            </a:ext>
          </a:extLst>
        </xdr:cNvPr>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a:extLst>
            <a:ext uri="{FF2B5EF4-FFF2-40B4-BE49-F238E27FC236}">
              <a16:creationId xmlns:a16="http://schemas.microsoft.com/office/drawing/2014/main" id="{00000000-0008-0000-0100-000098010000}"/>
            </a:ext>
          </a:extLst>
        </xdr:cNvPr>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410" name="【認定こども園・幼稚園・保育所】&#10;有形固定資産減価償却率平均値テキスト">
          <a:extLst>
            <a:ext uri="{FF2B5EF4-FFF2-40B4-BE49-F238E27FC236}">
              <a16:creationId xmlns:a16="http://schemas.microsoft.com/office/drawing/2014/main" id="{00000000-0008-0000-0100-00009A010000}"/>
            </a:ext>
          </a:extLst>
        </xdr:cNvPr>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98552</xdr:rowOff>
    </xdr:from>
    <xdr:to>
      <xdr:col>85</xdr:col>
      <xdr:colOff>177800</xdr:colOff>
      <xdr:row>37</xdr:row>
      <xdr:rowOff>28702</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76979</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624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xdr:rowOff>
    </xdr:from>
    <xdr:to>
      <xdr:col>81</xdr:col>
      <xdr:colOff>101600</xdr:colOff>
      <xdr:row>36</xdr:row>
      <xdr:rowOff>113284</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62484</xdr:rowOff>
    </xdr:from>
    <xdr:to>
      <xdr:col>85</xdr:col>
      <xdr:colOff>127000</xdr:colOff>
      <xdr:row>36</xdr:row>
      <xdr:rowOff>149352</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81300" y="62346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00000000-0008-0000-0100-0000A7010000}"/>
            </a:ext>
          </a:extLst>
        </xdr:cNvPr>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00000000-0008-0000-0100-0000A8010000}"/>
            </a:ext>
          </a:extLst>
        </xdr:cNvPr>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129811</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00000000-0008-0000-0100-0000A9010000}"/>
            </a:ext>
          </a:extLst>
        </xdr:cNvPr>
        <xdr:cNvSpPr txBox="1"/>
      </xdr:nvSpPr>
      <xdr:spPr>
        <a:xfrm>
          <a:off x="152660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a:extLst>
            <a:ext uri="{FF2B5EF4-FFF2-40B4-BE49-F238E27FC236}">
              <a16:creationId xmlns:a16="http://schemas.microsoft.com/office/drawing/2014/main" id="{00000000-0008-0000-0100-0000C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a:extLst>
            <a:ext uri="{FF2B5EF4-FFF2-40B4-BE49-F238E27FC236}">
              <a16:creationId xmlns:a16="http://schemas.microsoft.com/office/drawing/2014/main" id="{00000000-0008-0000-0100-0000C2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a:extLst>
            <a:ext uri="{FF2B5EF4-FFF2-40B4-BE49-F238E27FC236}">
              <a16:creationId xmlns:a16="http://schemas.microsoft.com/office/drawing/2014/main" id="{00000000-0008-0000-0100-0000C4010000}"/>
            </a:ext>
          </a:extLst>
        </xdr:cNvPr>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54" name="【認定こども園・幼稚園・保育所】&#10;一人当たり面積平均値テキスト">
          <a:extLst>
            <a:ext uri="{FF2B5EF4-FFF2-40B4-BE49-F238E27FC236}">
              <a16:creationId xmlns:a16="http://schemas.microsoft.com/office/drawing/2014/main" id="{00000000-0008-0000-0100-0000C6010000}"/>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64" name="【認定こども園・幼稚園・保育所】&#10;一人当たり面積該当値テキスト">
          <a:extLst>
            <a:ext uri="{FF2B5EF4-FFF2-40B4-BE49-F238E27FC236}">
              <a16:creationId xmlns:a16="http://schemas.microsoft.com/office/drawing/2014/main" id="{00000000-0008-0000-0100-0000D0010000}"/>
            </a:ext>
          </a:extLst>
        </xdr:cNvPr>
        <xdr:cNvSpPr txBox="1"/>
      </xdr:nvSpPr>
      <xdr:spPr>
        <a:xfrm>
          <a:off x="22199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45720</xdr:rowOff>
    </xdr:from>
    <xdr:to>
      <xdr:col>116</xdr:col>
      <xdr:colOff>63500</xdr:colOff>
      <xdr:row>40</xdr:row>
      <xdr:rowOff>68580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21323300" y="6903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87647</xdr:rowOff>
    </xdr:from>
    <xdr:ext cx="469744" cy="259045"/>
    <xdr:sp macro="" textlink="">
      <xdr:nvSpPr>
        <xdr:cNvPr id="469" name="n_1main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21075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00000000-0008-0000-0100-0000EF010000}"/>
            </a:ext>
          </a:extLst>
        </xdr:cNvPr>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0000000-0008-0000-0100-0000F1010000}"/>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00000000-0008-0000-0100-0000F3010000}"/>
            </a:ext>
          </a:extLst>
        </xdr:cNvPr>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91457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100-0000FD010000}"/>
            </a:ext>
          </a:extLst>
        </xdr:cNvPr>
        <xdr:cNvSpPr txBox="1"/>
      </xdr:nvSpPr>
      <xdr:spPr>
        <a:xfrm>
          <a:off x="16357600"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15240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5481300" y="10279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512" name="n_1aveValue【学校施設】&#10;有形固定資産減価償却率">
          <a:extLst>
            <a:ext uri="{FF2B5EF4-FFF2-40B4-BE49-F238E27FC236}">
              <a16:creationId xmlns:a16="http://schemas.microsoft.com/office/drawing/2014/main" id="{00000000-0008-0000-0100-000000020000}"/>
            </a:ext>
          </a:extLst>
        </xdr:cNvPr>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3" name="n_2aveValue【学校施設】&#10;有形固定資産減価償却率">
          <a:extLst>
            <a:ext uri="{FF2B5EF4-FFF2-40B4-BE49-F238E27FC236}">
              <a16:creationId xmlns:a16="http://schemas.microsoft.com/office/drawing/2014/main" id="{00000000-0008-0000-0100-000001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57167</xdr:rowOff>
    </xdr:from>
    <xdr:ext cx="405111" cy="259045"/>
    <xdr:sp macro="" textlink="">
      <xdr:nvSpPr>
        <xdr:cNvPr id="514" name="n_1mainValue【学校施設】&#10;有形固定資産減価償却率">
          <a:extLst>
            <a:ext uri="{FF2B5EF4-FFF2-40B4-BE49-F238E27FC236}">
              <a16:creationId xmlns:a16="http://schemas.microsoft.com/office/drawing/2014/main" id="{00000000-0008-0000-0100-000002020000}"/>
            </a:ext>
          </a:extLst>
        </xdr:cNvPr>
        <xdr:cNvSpPr txBox="1"/>
      </xdr:nvSpPr>
      <xdr:spPr>
        <a:xfrm>
          <a:off x="15266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00000000-0008-0000-0100-00001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a:extLst>
            <a:ext uri="{FF2B5EF4-FFF2-40B4-BE49-F238E27FC236}">
              <a16:creationId xmlns:a16="http://schemas.microsoft.com/office/drawing/2014/main" id="{00000000-0008-0000-0100-00001E020000}"/>
            </a:ext>
          </a:extLst>
        </xdr:cNvPr>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a:extLst>
            <a:ext uri="{FF2B5EF4-FFF2-40B4-BE49-F238E27FC236}">
              <a16:creationId xmlns:a16="http://schemas.microsoft.com/office/drawing/2014/main" id="{00000000-0008-0000-0100-000020020000}"/>
            </a:ext>
          </a:extLst>
        </xdr:cNvPr>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46" name="【学校施設】&#10;一人当たり面積平均値テキスト">
          <a:extLst>
            <a:ext uri="{FF2B5EF4-FFF2-40B4-BE49-F238E27FC236}">
              <a16:creationId xmlns:a16="http://schemas.microsoft.com/office/drawing/2014/main" id="{00000000-0008-0000-0100-000022020000}"/>
            </a:ext>
          </a:extLst>
        </xdr:cNvPr>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22110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15801</xdr:rowOff>
    </xdr:from>
    <xdr:ext cx="469744" cy="259045"/>
    <xdr:sp macro="" textlink="">
      <xdr:nvSpPr>
        <xdr:cNvPr id="556" name="【学校施設】&#10;一人当たり面積該当値テキスト">
          <a:extLst>
            <a:ext uri="{FF2B5EF4-FFF2-40B4-BE49-F238E27FC236}">
              <a16:creationId xmlns:a16="http://schemas.microsoft.com/office/drawing/2014/main" id="{00000000-0008-0000-0100-00002C020000}"/>
            </a:ext>
          </a:extLst>
        </xdr:cNvPr>
        <xdr:cNvSpPr txBox="1"/>
      </xdr:nvSpPr>
      <xdr:spPr>
        <a:xfrm>
          <a:off x="22199600" y="103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45538</xdr:rowOff>
    </xdr:from>
    <xdr:to>
      <xdr:col>112</xdr:col>
      <xdr:colOff>38100</xdr:colOff>
      <xdr:row>60</xdr:row>
      <xdr:rowOff>147138</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21272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88174</xdr:rowOff>
    </xdr:from>
    <xdr:to>
      <xdr:col>116</xdr:col>
      <xdr:colOff>63500</xdr:colOff>
      <xdr:row>60</xdr:row>
      <xdr:rowOff>96338</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21323300" y="1037517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59" name="n_1aveValue【学校施設】&#10;一人当たり面積">
          <a:extLst>
            <a:ext uri="{FF2B5EF4-FFF2-40B4-BE49-F238E27FC236}">
              <a16:creationId xmlns:a16="http://schemas.microsoft.com/office/drawing/2014/main" id="{00000000-0008-0000-0100-00002F020000}"/>
            </a:ext>
          </a:extLst>
        </xdr:cNvPr>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0" name="n_2aveValue【学校施設】&#10;一人当たり面積">
          <a:extLst>
            <a:ext uri="{FF2B5EF4-FFF2-40B4-BE49-F238E27FC236}">
              <a16:creationId xmlns:a16="http://schemas.microsoft.com/office/drawing/2014/main" id="{00000000-0008-0000-0100-000030020000}"/>
            </a:ext>
          </a:extLst>
        </xdr:cNvPr>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138265</xdr:rowOff>
    </xdr:from>
    <xdr:ext cx="469744" cy="259045"/>
    <xdr:sp macro="" textlink="">
      <xdr:nvSpPr>
        <xdr:cNvPr id="561" name="n_1mainValue【学校施設】&#10;一人当たり面積">
          <a:extLst>
            <a:ext uri="{FF2B5EF4-FFF2-40B4-BE49-F238E27FC236}">
              <a16:creationId xmlns:a16="http://schemas.microsoft.com/office/drawing/2014/main" id="{00000000-0008-0000-0100-000031020000}"/>
            </a:ext>
          </a:extLst>
        </xdr:cNvPr>
        <xdr:cNvSpPr txBox="1"/>
      </xdr:nvSpPr>
      <xdr:spPr>
        <a:xfrm>
          <a:off x="21075727" y="104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a:extLst>
            <a:ext uri="{FF2B5EF4-FFF2-40B4-BE49-F238E27FC236}">
              <a16:creationId xmlns:a16="http://schemas.microsoft.com/office/drawing/2014/main" id="{00000000-0008-0000-0100-00004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87" name="【児童館】&#10;有形固定資産減価償却率最小値テキスト">
          <a:extLst>
            <a:ext uri="{FF2B5EF4-FFF2-40B4-BE49-F238E27FC236}">
              <a16:creationId xmlns:a16="http://schemas.microsoft.com/office/drawing/2014/main" id="{00000000-0008-0000-0100-00004B020000}"/>
            </a:ext>
          </a:extLst>
        </xdr:cNvPr>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89" name="【児童館】&#10;有形固定資産減価償却率最大値テキスト">
          <a:extLst>
            <a:ext uri="{FF2B5EF4-FFF2-40B4-BE49-F238E27FC236}">
              <a16:creationId xmlns:a16="http://schemas.microsoft.com/office/drawing/2014/main" id="{00000000-0008-0000-0100-00004D020000}"/>
            </a:ext>
          </a:extLst>
        </xdr:cNvPr>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91" name="【児童館】&#10;有形固定資産減価償却率平均値テキスト">
          <a:extLst>
            <a:ext uri="{FF2B5EF4-FFF2-40B4-BE49-F238E27FC236}">
              <a16:creationId xmlns:a16="http://schemas.microsoft.com/office/drawing/2014/main" id="{00000000-0008-0000-0100-00004F020000}"/>
            </a:ext>
          </a:extLst>
        </xdr:cNvPr>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160655</xdr:rowOff>
    </xdr:from>
    <xdr:to>
      <xdr:col>85</xdr:col>
      <xdr:colOff>177800</xdr:colOff>
      <xdr:row>85</xdr:row>
      <xdr:rowOff>90805</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6268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139082</xdr:rowOff>
    </xdr:from>
    <xdr:ext cx="405111" cy="259045"/>
    <xdr:sp macro="" textlink="">
      <xdr:nvSpPr>
        <xdr:cNvPr id="601" name="【児童館】&#10;有形固定資産減価償却率該当値テキスト">
          <a:extLst>
            <a:ext uri="{FF2B5EF4-FFF2-40B4-BE49-F238E27FC236}">
              <a16:creationId xmlns:a16="http://schemas.microsoft.com/office/drawing/2014/main" id="{00000000-0008-0000-0100-000059020000}"/>
            </a:ext>
          </a:extLst>
        </xdr:cNvPr>
        <xdr:cNvSpPr txBox="1"/>
      </xdr:nvSpPr>
      <xdr:spPr>
        <a:xfrm>
          <a:off x="16357600"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29211</xdr:rowOff>
    </xdr:from>
    <xdr:to>
      <xdr:col>81</xdr:col>
      <xdr:colOff>101600</xdr:colOff>
      <xdr:row>85</xdr:row>
      <xdr:rowOff>130811</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5430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40005</xdr:rowOff>
    </xdr:from>
    <xdr:to>
      <xdr:col>85</xdr:col>
      <xdr:colOff>127000</xdr:colOff>
      <xdr:row>85</xdr:row>
      <xdr:rowOff>80011</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5481300" y="146132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604" name="n_1aveValue【児童館】&#10;有形固定資産減価償却率">
          <a:extLst>
            <a:ext uri="{FF2B5EF4-FFF2-40B4-BE49-F238E27FC236}">
              <a16:creationId xmlns:a16="http://schemas.microsoft.com/office/drawing/2014/main" id="{00000000-0008-0000-0100-00005C020000}"/>
            </a:ext>
          </a:extLst>
        </xdr:cNvPr>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05" name="n_2aveValue【児童館】&#10;有形固定資産減価償却率">
          <a:extLst>
            <a:ext uri="{FF2B5EF4-FFF2-40B4-BE49-F238E27FC236}">
              <a16:creationId xmlns:a16="http://schemas.microsoft.com/office/drawing/2014/main" id="{00000000-0008-0000-0100-00005D020000}"/>
            </a:ext>
          </a:extLst>
        </xdr:cNvPr>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121938</xdr:rowOff>
    </xdr:from>
    <xdr:ext cx="405111" cy="259045"/>
    <xdr:sp macro="" textlink="">
      <xdr:nvSpPr>
        <xdr:cNvPr id="606" name="n_1mainValue【児童館】&#10;有形固定資産減価償却率">
          <a:extLst>
            <a:ext uri="{FF2B5EF4-FFF2-40B4-BE49-F238E27FC236}">
              <a16:creationId xmlns:a16="http://schemas.microsoft.com/office/drawing/2014/main" id="{00000000-0008-0000-0100-00005E020000}"/>
            </a:ext>
          </a:extLst>
        </xdr:cNvPr>
        <xdr:cNvSpPr txBox="1"/>
      </xdr:nvSpPr>
      <xdr:spPr>
        <a:xfrm>
          <a:off x="152660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a:extLst>
            <a:ext uri="{FF2B5EF4-FFF2-40B4-BE49-F238E27FC236}">
              <a16:creationId xmlns:a16="http://schemas.microsoft.com/office/drawing/2014/main" id="{00000000-0008-0000-0100-00007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児童館】&#10;一人当たり面積最小値テキスト">
          <a:extLst>
            <a:ext uri="{FF2B5EF4-FFF2-40B4-BE49-F238E27FC236}">
              <a16:creationId xmlns:a16="http://schemas.microsoft.com/office/drawing/2014/main" id="{00000000-0008-0000-0100-000077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33" name="【児童館】&#10;一人当たり面積最大値テキスト">
          <a:extLst>
            <a:ext uri="{FF2B5EF4-FFF2-40B4-BE49-F238E27FC236}">
              <a16:creationId xmlns:a16="http://schemas.microsoft.com/office/drawing/2014/main" id="{00000000-0008-0000-0100-000079020000}"/>
            </a:ext>
          </a:extLst>
        </xdr:cNvPr>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35" name="【児童館】&#10;一人当たり面積平均値テキスト">
          <a:extLst>
            <a:ext uri="{FF2B5EF4-FFF2-40B4-BE49-F238E27FC236}">
              <a16:creationId xmlns:a16="http://schemas.microsoft.com/office/drawing/2014/main" id="{00000000-0008-0000-0100-00007B020000}"/>
            </a:ext>
          </a:extLst>
        </xdr:cNvPr>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45" name="【児童館】&#10;一人当たり面積該当値テキスト">
          <a:extLst>
            <a:ext uri="{FF2B5EF4-FFF2-40B4-BE49-F238E27FC236}">
              <a16:creationId xmlns:a16="http://schemas.microsoft.com/office/drawing/2014/main" id="{00000000-0008-0000-0100-000085020000}"/>
            </a:ext>
          </a:extLst>
        </xdr:cNvPr>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1272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82550</xdr:rowOff>
    </xdr:from>
    <xdr:to>
      <xdr:col>116</xdr:col>
      <xdr:colOff>63500</xdr:colOff>
      <xdr:row>85</xdr:row>
      <xdr:rowOff>82550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21323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48" name="n_1aveValue【児童館】&#10;一人当たり面積">
          <a:extLst>
            <a:ext uri="{FF2B5EF4-FFF2-40B4-BE49-F238E27FC236}">
              <a16:creationId xmlns:a16="http://schemas.microsoft.com/office/drawing/2014/main" id="{00000000-0008-0000-0100-00008802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49" name="n_2aveValue【児童館】&#10;一人当たり面積">
          <a:extLst>
            <a:ext uri="{FF2B5EF4-FFF2-40B4-BE49-F238E27FC236}">
              <a16:creationId xmlns:a16="http://schemas.microsoft.com/office/drawing/2014/main" id="{00000000-0008-0000-0100-000089020000}"/>
            </a:ext>
          </a:extLst>
        </xdr:cNvPr>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149877</xdr:rowOff>
    </xdr:from>
    <xdr:ext cx="469744" cy="259045"/>
    <xdr:sp macro="" textlink="">
      <xdr:nvSpPr>
        <xdr:cNvPr id="650" name="n_1mainValue【児童館】&#10;一人当たり面積">
          <a:extLst>
            <a:ext uri="{FF2B5EF4-FFF2-40B4-BE49-F238E27FC236}">
              <a16:creationId xmlns:a16="http://schemas.microsoft.com/office/drawing/2014/main" id="{00000000-0008-0000-0100-00008A020000}"/>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a:extLst>
            <a:ext uri="{FF2B5EF4-FFF2-40B4-BE49-F238E27FC236}">
              <a16:creationId xmlns:a16="http://schemas.microsoft.com/office/drawing/2014/main" id="{00000000-0008-0000-0100-0000A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76" name="【公民館】&#10;有形固定資産減価償却率最小値テキスト">
          <a:extLst>
            <a:ext uri="{FF2B5EF4-FFF2-40B4-BE49-F238E27FC236}">
              <a16:creationId xmlns:a16="http://schemas.microsoft.com/office/drawing/2014/main" id="{00000000-0008-0000-0100-0000A4020000}"/>
            </a:ext>
          </a:extLst>
        </xdr:cNvPr>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公民館】&#10;有形固定資産減価償却率最大値テキスト">
          <a:extLst>
            <a:ext uri="{FF2B5EF4-FFF2-40B4-BE49-F238E27FC236}">
              <a16:creationId xmlns:a16="http://schemas.microsoft.com/office/drawing/2014/main" id="{00000000-0008-0000-0100-0000A6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80" name="【公民館】&#10;有形固定資産減価償却率平均値テキスト">
          <a:extLst>
            <a:ext uri="{FF2B5EF4-FFF2-40B4-BE49-F238E27FC236}">
              <a16:creationId xmlns:a16="http://schemas.microsoft.com/office/drawing/2014/main" id="{00000000-0008-0000-0100-0000A8020000}"/>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636</xdr:rowOff>
    </xdr:from>
    <xdr:to>
      <xdr:col>85</xdr:col>
      <xdr:colOff>177800</xdr:colOff>
      <xdr:row>105</xdr:row>
      <xdr:rowOff>102236</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6268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150513</xdr:rowOff>
    </xdr:from>
    <xdr:ext cx="405111" cy="259045"/>
    <xdr:sp macro="" textlink="">
      <xdr:nvSpPr>
        <xdr:cNvPr id="690" name="【公民館】&#10;有形固定資産減価償却率該当値テキスト">
          <a:extLst>
            <a:ext uri="{FF2B5EF4-FFF2-40B4-BE49-F238E27FC236}">
              <a16:creationId xmlns:a16="http://schemas.microsoft.com/office/drawing/2014/main" id="{00000000-0008-0000-0100-0000B2020000}"/>
            </a:ext>
          </a:extLst>
        </xdr:cNvPr>
        <xdr:cNvSpPr txBox="1"/>
      </xdr:nvSpPr>
      <xdr:spPr>
        <a:xfrm>
          <a:off x="16357600"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51436</xdr:rowOff>
    </xdr:from>
    <xdr:to>
      <xdr:col>85</xdr:col>
      <xdr:colOff>127000</xdr:colOff>
      <xdr:row>105</xdr:row>
      <xdr:rowOff>87630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15481300" y="180536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00000000-0008-0000-01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20" name="【公民館】&#10;一人当たり面積最小値テキスト">
          <a:extLst>
            <a:ext uri="{FF2B5EF4-FFF2-40B4-BE49-F238E27FC236}">
              <a16:creationId xmlns:a16="http://schemas.microsoft.com/office/drawing/2014/main" id="{00000000-0008-0000-0100-0000D0020000}"/>
            </a:ext>
          </a:extLst>
        </xdr:cNvPr>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22" name="【公民館】&#10;一人当たり面積最大値テキスト">
          <a:extLst>
            <a:ext uri="{FF2B5EF4-FFF2-40B4-BE49-F238E27FC236}">
              <a16:creationId xmlns:a16="http://schemas.microsoft.com/office/drawing/2014/main" id="{00000000-0008-0000-0100-0000D2020000}"/>
            </a:ext>
          </a:extLst>
        </xdr:cNvPr>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24" name="【公民館】&#10;一人当たり面積平均値テキスト">
          <a:extLst>
            <a:ext uri="{FF2B5EF4-FFF2-40B4-BE49-F238E27FC236}">
              <a16:creationId xmlns:a16="http://schemas.microsoft.com/office/drawing/2014/main" id="{00000000-0008-0000-0100-0000D402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45720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21323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37" name="n_1aveValue【公民館】&#10;一人当たり面積">
          <a:extLst>
            <a:ext uri="{FF2B5EF4-FFF2-40B4-BE49-F238E27FC236}">
              <a16:creationId xmlns:a16="http://schemas.microsoft.com/office/drawing/2014/main" id="{00000000-0008-0000-0100-0000E1020000}"/>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38" name="n_2aveValue【公民館】&#10;一人当たり面積">
          <a:extLst>
            <a:ext uri="{FF2B5EF4-FFF2-40B4-BE49-F238E27FC236}">
              <a16:creationId xmlns:a16="http://schemas.microsoft.com/office/drawing/2014/main" id="{00000000-0008-0000-0100-0000E2020000}"/>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739" name="n_1mainValue【公民館】&#10;一人当たり面積">
          <a:extLst>
            <a:ext uri="{FF2B5EF4-FFF2-40B4-BE49-F238E27FC236}">
              <a16:creationId xmlns:a16="http://schemas.microsoft.com/office/drawing/2014/main" id="{00000000-0008-0000-0100-0000E3020000}"/>
            </a:ext>
          </a:extLst>
        </xdr:cNvPr>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析表のとおり施設全体の有形固定資産減価償却率は類似団体平均よりも低い水準だが、類型別では「道路」、「図書館」、「体育館・プール」、「保健センター・保健所」、「福祉施設」、「市民会館」、「庁舎」で類似団体平均を上回っている。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年度に「道路施設維持管理計画」を策定していて、定期点検や普段の道路パトロール等を踏まえ必要に応じて計画の見直しを行いつつ、修繕等の対応に取り組むこととしている。</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その他のハコモノ施設については、今後策定する「個別施設計画」で老朽化等対策の方針を整理することにしているが、特に「庁舎」は、築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年超の建物もあり、近い時期に長寿命化や更新といった対応が必要になることから、今後の方向性検討の基礎資料とするため、現在、施設の劣化状況等の調査を進めているところである。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また、「福祉施設」については、長寿命化・更新対応の検討を進めるほか、民間事業者が受け皿となり得る施設は、公共での実施の必要性を整理し、施設廃止も含めて検討することにしている。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88265</xdr:rowOff>
    </xdr:from>
    <xdr:to>
      <xdr:col>24</xdr:col>
      <xdr:colOff>114300</xdr:colOff>
      <xdr:row>36</xdr:row>
      <xdr:rowOff>18415</xdr:rowOff>
    </xdr:to>
    <xdr:sp macro="" textlink="">
      <xdr:nvSpPr>
        <xdr:cNvPr id="69" name="楕円 68">
          <a:extLst>
            <a:ext uri="{FF2B5EF4-FFF2-40B4-BE49-F238E27FC236}">
              <a16:creationId xmlns:a16="http://schemas.microsoft.com/office/drawing/2014/main" id="{00000000-0008-0000-0200-000045000000}"/>
            </a:ext>
          </a:extLst>
        </xdr:cNvPr>
        <xdr:cNvSpPr/>
      </xdr:nvSpPr>
      <xdr:spPr>
        <a:xfrm>
          <a:off x="45847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111142</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200-000046000000}"/>
            </a:ext>
          </a:extLst>
        </xdr:cNvPr>
        <xdr:cNvSpPr txBox="1"/>
      </xdr:nvSpPr>
      <xdr:spPr>
        <a:xfrm>
          <a:off x="4673600"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3746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139065</xdr:rowOff>
    </xdr:from>
    <xdr:to>
      <xdr:col>24</xdr:col>
      <xdr:colOff>63500</xdr:colOff>
      <xdr:row>35</xdr:row>
      <xdr:rowOff>169545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3797300" y="61398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3" name="n_1aveValue【図書館】&#10;有形固定資産減価償却率">
          <a:extLst>
            <a:ext uri="{FF2B5EF4-FFF2-40B4-BE49-F238E27FC236}">
              <a16:creationId xmlns:a16="http://schemas.microsoft.com/office/drawing/2014/main" id="{00000000-0008-0000-0200-000049000000}"/>
            </a:ext>
          </a:extLst>
        </xdr:cNvPr>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a:extLst>
            <a:ext uri="{FF2B5EF4-FFF2-40B4-BE49-F238E27FC236}">
              <a16:creationId xmlns:a16="http://schemas.microsoft.com/office/drawing/2014/main" id="{00000000-0008-0000-0200-00004A000000}"/>
            </a:ext>
          </a:extLst>
        </xdr:cNvPr>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65422</xdr:rowOff>
    </xdr:from>
    <xdr:ext cx="405111" cy="259045"/>
    <xdr:sp macro="" textlink="">
      <xdr:nvSpPr>
        <xdr:cNvPr id="75" name="n_1mainValue【図書館】&#10;有形固定資産減価償却率">
          <a:extLst>
            <a:ext uri="{FF2B5EF4-FFF2-40B4-BE49-F238E27FC236}">
              <a16:creationId xmlns:a16="http://schemas.microsoft.com/office/drawing/2014/main" id="{00000000-0008-0000-0200-00004B000000}"/>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00000000-0008-0000-02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a:extLst>
            <a:ext uri="{FF2B5EF4-FFF2-40B4-BE49-F238E27FC236}">
              <a16:creationId xmlns:a16="http://schemas.microsoft.com/office/drawing/2014/main" id="{00000000-0008-0000-0200-000066000000}"/>
            </a:ext>
          </a:extLst>
        </xdr:cNvPr>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a:extLst>
            <a:ext uri="{FF2B5EF4-FFF2-40B4-BE49-F238E27FC236}">
              <a16:creationId xmlns:a16="http://schemas.microsoft.com/office/drawing/2014/main" id="{00000000-0008-0000-0200-000068000000}"/>
            </a:ext>
          </a:extLst>
        </xdr:cNvPr>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a:extLst>
            <a:ext uri="{FF2B5EF4-FFF2-40B4-BE49-F238E27FC236}">
              <a16:creationId xmlns:a16="http://schemas.microsoft.com/office/drawing/2014/main" id="{00000000-0008-0000-0200-00006A000000}"/>
            </a:ext>
          </a:extLst>
        </xdr:cNvPr>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15" name="楕円 114">
          <a:extLst>
            <a:ext uri="{FF2B5EF4-FFF2-40B4-BE49-F238E27FC236}">
              <a16:creationId xmlns:a16="http://schemas.microsoft.com/office/drawing/2014/main" id="{00000000-0008-0000-0200-000073000000}"/>
            </a:ext>
          </a:extLst>
        </xdr:cNvPr>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11992</xdr:rowOff>
    </xdr:from>
    <xdr:ext cx="469744" cy="259045"/>
    <xdr:sp macro="" textlink="">
      <xdr:nvSpPr>
        <xdr:cNvPr id="116" name="【図書館】&#10;一人当たり面積該当値テキスト">
          <a:extLst>
            <a:ext uri="{FF2B5EF4-FFF2-40B4-BE49-F238E27FC236}">
              <a16:creationId xmlns:a16="http://schemas.microsoft.com/office/drawing/2014/main" id="{00000000-0008-0000-0200-000074000000}"/>
            </a:ext>
          </a:extLst>
        </xdr:cNvPr>
        <xdr:cNvSpPr txBox="1"/>
      </xdr:nvSpPr>
      <xdr:spPr>
        <a:xfrm>
          <a:off x="10515600"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17" name="楕円 116">
          <a:extLst>
            <a:ext uri="{FF2B5EF4-FFF2-40B4-BE49-F238E27FC236}">
              <a16:creationId xmlns:a16="http://schemas.microsoft.com/office/drawing/2014/main" id="{00000000-0008-0000-0200-000075000000}"/>
            </a:ext>
          </a:extLst>
        </xdr:cNvPr>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84365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9639300" y="67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a:extLst>
            <a:ext uri="{FF2B5EF4-FFF2-40B4-BE49-F238E27FC236}">
              <a16:creationId xmlns:a16="http://schemas.microsoft.com/office/drawing/2014/main" id="{00000000-0008-0000-0200-000077000000}"/>
            </a:ext>
          </a:extLst>
        </xdr:cNvPr>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a:extLst>
            <a:ext uri="{FF2B5EF4-FFF2-40B4-BE49-F238E27FC236}">
              <a16:creationId xmlns:a16="http://schemas.microsoft.com/office/drawing/2014/main" id="{00000000-0008-0000-0200-000078000000}"/>
            </a:ext>
          </a:extLst>
        </xdr:cNvPr>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126292</xdr:rowOff>
    </xdr:from>
    <xdr:ext cx="469744" cy="259045"/>
    <xdr:sp macro="" textlink="">
      <xdr:nvSpPr>
        <xdr:cNvPr id="121" name="n_1mainValue【図書館】&#10;一人当たり面積">
          <a:extLst>
            <a:ext uri="{FF2B5EF4-FFF2-40B4-BE49-F238E27FC236}">
              <a16:creationId xmlns:a16="http://schemas.microsoft.com/office/drawing/2014/main" id="{00000000-0008-0000-0200-000079000000}"/>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00000000-0008-0000-02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00000000-0008-0000-0200-000091000000}"/>
            </a:ext>
          </a:extLst>
        </xdr:cNvPr>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a:extLst>
            <a:ext uri="{FF2B5EF4-FFF2-40B4-BE49-F238E27FC236}">
              <a16:creationId xmlns:a16="http://schemas.microsoft.com/office/drawing/2014/main" id="{00000000-0008-0000-0200-000093000000}"/>
            </a:ext>
          </a:extLst>
        </xdr:cNvPr>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00000000-0008-0000-0200-000095000000}"/>
            </a:ext>
          </a:extLst>
        </xdr:cNvPr>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a:extLst>
            <a:ext uri="{FF2B5EF4-FFF2-40B4-BE49-F238E27FC236}">
              <a16:creationId xmlns:a16="http://schemas.microsoft.com/office/drawing/2014/main" id="{00000000-0008-0000-0200-000096000000}"/>
            </a:ext>
          </a:extLst>
        </xdr:cNvPr>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a:extLst>
            <a:ext uri="{FF2B5EF4-FFF2-40B4-BE49-F238E27FC236}">
              <a16:creationId xmlns:a16="http://schemas.microsoft.com/office/drawing/2014/main" id="{00000000-0008-0000-0200-000097000000}"/>
            </a:ext>
          </a:extLst>
        </xdr:cNvPr>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a:extLst>
            <a:ext uri="{FF2B5EF4-FFF2-40B4-BE49-F238E27FC236}">
              <a16:creationId xmlns:a16="http://schemas.microsoft.com/office/drawing/2014/main" id="{00000000-0008-0000-0200-000098000000}"/>
            </a:ext>
          </a:extLst>
        </xdr:cNvPr>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168656</xdr:rowOff>
    </xdr:from>
    <xdr:to>
      <xdr:col>24</xdr:col>
      <xdr:colOff>114300</xdr:colOff>
      <xdr:row>60</xdr:row>
      <xdr:rowOff>98806</xdr:rowOff>
    </xdr:to>
    <xdr:sp macro="" textlink="">
      <xdr:nvSpPr>
        <xdr:cNvPr id="158" name="楕円 157">
          <a:extLst>
            <a:ext uri="{FF2B5EF4-FFF2-40B4-BE49-F238E27FC236}">
              <a16:creationId xmlns:a16="http://schemas.microsoft.com/office/drawing/2014/main" id="{00000000-0008-0000-0200-00009E000000}"/>
            </a:ext>
          </a:extLst>
        </xdr:cNvPr>
        <xdr:cNvSpPr/>
      </xdr:nvSpPr>
      <xdr:spPr>
        <a:xfrm>
          <a:off x="45847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20083</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00000000-0008-0000-0200-00009F000000}"/>
            </a:ext>
          </a:extLst>
        </xdr:cNvPr>
        <xdr:cNvSpPr txBox="1"/>
      </xdr:nvSpPr>
      <xdr:spPr>
        <a:xfrm>
          <a:off x="4673600" y="1013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56642</xdr:rowOff>
    </xdr:from>
    <xdr:to>
      <xdr:col>20</xdr:col>
      <xdr:colOff>38100</xdr:colOff>
      <xdr:row>60</xdr:row>
      <xdr:rowOff>158242</xdr:rowOff>
    </xdr:to>
    <xdr:sp macro="" textlink="">
      <xdr:nvSpPr>
        <xdr:cNvPr id="160" name="楕円 159">
          <a:extLst>
            <a:ext uri="{FF2B5EF4-FFF2-40B4-BE49-F238E27FC236}">
              <a16:creationId xmlns:a16="http://schemas.microsoft.com/office/drawing/2014/main" id="{00000000-0008-0000-0200-0000A0000000}"/>
            </a:ext>
          </a:extLst>
        </xdr:cNvPr>
        <xdr:cNvSpPr/>
      </xdr:nvSpPr>
      <xdr:spPr>
        <a:xfrm>
          <a:off x="3746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48006</xdr:rowOff>
    </xdr:from>
    <xdr:to>
      <xdr:col>24</xdr:col>
      <xdr:colOff>63500</xdr:colOff>
      <xdr:row>60</xdr:row>
      <xdr:rowOff>107442</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V="1">
          <a:off x="3797300" y="1033500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62" name="n_1aveValue【体育館・プール】&#10;有形固定資産減価償却率">
          <a:extLst>
            <a:ext uri="{FF2B5EF4-FFF2-40B4-BE49-F238E27FC236}">
              <a16:creationId xmlns:a16="http://schemas.microsoft.com/office/drawing/2014/main" id="{00000000-0008-0000-0200-0000A2000000}"/>
            </a:ext>
          </a:extLst>
        </xdr:cNvPr>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a:extLst>
            <a:ext uri="{FF2B5EF4-FFF2-40B4-BE49-F238E27FC236}">
              <a16:creationId xmlns:a16="http://schemas.microsoft.com/office/drawing/2014/main" id="{00000000-0008-0000-0200-0000A3000000}"/>
            </a:ext>
          </a:extLst>
        </xdr:cNvPr>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149369</xdr:rowOff>
    </xdr:from>
    <xdr:ext cx="405111" cy="259045"/>
    <xdr:sp macro="" textlink="">
      <xdr:nvSpPr>
        <xdr:cNvPr id="164" name="n_1mainValue【体育館・プール】&#10;有形固定資産減価償却率">
          <a:extLst>
            <a:ext uri="{FF2B5EF4-FFF2-40B4-BE49-F238E27FC236}">
              <a16:creationId xmlns:a16="http://schemas.microsoft.com/office/drawing/2014/main" id="{00000000-0008-0000-0200-0000A4000000}"/>
            </a:ext>
          </a:extLst>
        </xdr:cNvPr>
        <xdr:cNvSpPr txBox="1"/>
      </xdr:nvSpPr>
      <xdr:spPr>
        <a:xfrm>
          <a:off x="35820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id="{00000000-0008-0000-02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a:extLst>
            <a:ext uri="{FF2B5EF4-FFF2-40B4-BE49-F238E27FC236}">
              <a16:creationId xmlns:a16="http://schemas.microsoft.com/office/drawing/2014/main" id="{00000000-0008-0000-0200-0000BB000000}"/>
            </a:ext>
          </a:extLst>
        </xdr:cNvPr>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a:extLst>
            <a:ext uri="{FF2B5EF4-FFF2-40B4-BE49-F238E27FC236}">
              <a16:creationId xmlns:a16="http://schemas.microsoft.com/office/drawing/2014/main" id="{00000000-0008-0000-0200-0000BD000000}"/>
            </a:ext>
          </a:extLst>
        </xdr:cNvPr>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a:extLst>
            <a:ext uri="{FF2B5EF4-FFF2-40B4-BE49-F238E27FC236}">
              <a16:creationId xmlns:a16="http://schemas.microsoft.com/office/drawing/2014/main" id="{00000000-0008-0000-0200-0000BF000000}"/>
            </a:ext>
          </a:extLst>
        </xdr:cNvPr>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134366</xdr:rowOff>
    </xdr:from>
    <xdr:to>
      <xdr:col>55</xdr:col>
      <xdr:colOff>50800</xdr:colOff>
      <xdr:row>62</xdr:row>
      <xdr:rowOff>64516</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426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112793</xdr:rowOff>
    </xdr:from>
    <xdr:ext cx="469744" cy="259045"/>
    <xdr:sp macro="" textlink="">
      <xdr:nvSpPr>
        <xdr:cNvPr id="201" name="【体育館・プール】&#10;一人当たり面積該当値テキスト">
          <a:extLst>
            <a:ext uri="{FF2B5EF4-FFF2-40B4-BE49-F238E27FC236}">
              <a16:creationId xmlns:a16="http://schemas.microsoft.com/office/drawing/2014/main" id="{00000000-0008-0000-0200-0000C9000000}"/>
            </a:ext>
          </a:extLst>
        </xdr:cNvPr>
        <xdr:cNvSpPr txBox="1"/>
      </xdr:nvSpPr>
      <xdr:spPr>
        <a:xfrm>
          <a:off x="10515600"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134366</xdr:rowOff>
    </xdr:from>
    <xdr:to>
      <xdr:col>50</xdr:col>
      <xdr:colOff>165100</xdr:colOff>
      <xdr:row>62</xdr:row>
      <xdr:rowOff>64516</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9588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xdr:rowOff>
    </xdr:from>
    <xdr:to>
      <xdr:col>55</xdr:col>
      <xdr:colOff>0</xdr:colOff>
      <xdr:row>62</xdr:row>
      <xdr:rowOff>13716</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9639300" y="10643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a:extLst>
            <a:ext uri="{FF2B5EF4-FFF2-40B4-BE49-F238E27FC236}">
              <a16:creationId xmlns:a16="http://schemas.microsoft.com/office/drawing/2014/main" id="{00000000-0008-0000-0200-0000CC000000}"/>
            </a:ext>
          </a:extLst>
        </xdr:cNvPr>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a:extLst>
            <a:ext uri="{FF2B5EF4-FFF2-40B4-BE49-F238E27FC236}">
              <a16:creationId xmlns:a16="http://schemas.microsoft.com/office/drawing/2014/main" id="{00000000-0008-0000-0200-0000CD000000}"/>
            </a:ext>
          </a:extLst>
        </xdr:cNvPr>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55643</xdr:rowOff>
    </xdr:from>
    <xdr:ext cx="469744" cy="259045"/>
    <xdr:sp macro="" textlink="">
      <xdr:nvSpPr>
        <xdr:cNvPr id="206" name="n_1mainValue【体育館・プール】&#10;一人当たり面積">
          <a:extLst>
            <a:ext uri="{FF2B5EF4-FFF2-40B4-BE49-F238E27FC236}">
              <a16:creationId xmlns:a16="http://schemas.microsoft.com/office/drawing/2014/main" id="{00000000-0008-0000-0200-0000CE000000}"/>
            </a:ext>
          </a:extLst>
        </xdr:cNvPr>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00000000-0008-0000-02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00000000-0008-0000-0200-0000E6000000}"/>
            </a:ext>
          </a:extLst>
        </xdr:cNvPr>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a:extLst>
            <a:ext uri="{FF2B5EF4-FFF2-40B4-BE49-F238E27FC236}">
              <a16:creationId xmlns:a16="http://schemas.microsoft.com/office/drawing/2014/main" id="{00000000-0008-0000-0200-0000E8000000}"/>
            </a:ext>
          </a:extLst>
        </xdr:cNvPr>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00000000-0008-0000-0200-0000EA000000}"/>
            </a:ext>
          </a:extLst>
        </xdr:cNvPr>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xdr:rowOff>
    </xdr:from>
    <xdr:to>
      <xdr:col>24</xdr:col>
      <xdr:colOff>114300</xdr:colOff>
      <xdr:row>80</xdr:row>
      <xdr:rowOff>118618</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45847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39895</xdr:rowOff>
    </xdr:from>
    <xdr:ext cx="405111" cy="259045"/>
    <xdr:sp macro="" textlink="">
      <xdr:nvSpPr>
        <xdr:cNvPr id="244" name="【福祉施設】&#10;有形固定資産減価償却率該当値テキスト">
          <a:extLst>
            <a:ext uri="{FF2B5EF4-FFF2-40B4-BE49-F238E27FC236}">
              <a16:creationId xmlns:a16="http://schemas.microsoft.com/office/drawing/2014/main" id="{00000000-0008-0000-0200-0000F4000000}"/>
            </a:ext>
          </a:extLst>
        </xdr:cNvPr>
        <xdr:cNvSpPr txBox="1"/>
      </xdr:nvSpPr>
      <xdr:spPr>
        <a:xfrm>
          <a:off x="4673600" y="13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161037</xdr:rowOff>
    </xdr:from>
    <xdr:to>
      <xdr:col>20</xdr:col>
      <xdr:colOff>38100</xdr:colOff>
      <xdr:row>80</xdr:row>
      <xdr:rowOff>91187</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37465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40387</xdr:rowOff>
    </xdr:from>
    <xdr:to>
      <xdr:col>24</xdr:col>
      <xdr:colOff>63500</xdr:colOff>
      <xdr:row>80</xdr:row>
      <xdr:rowOff>67818</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3797300" y="1375638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a:extLst>
            <a:ext uri="{FF2B5EF4-FFF2-40B4-BE49-F238E27FC236}">
              <a16:creationId xmlns:a16="http://schemas.microsoft.com/office/drawing/2014/main" id="{00000000-0008-0000-0200-0000F7000000}"/>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a:extLst>
            <a:ext uri="{FF2B5EF4-FFF2-40B4-BE49-F238E27FC236}">
              <a16:creationId xmlns:a16="http://schemas.microsoft.com/office/drawing/2014/main" id="{00000000-0008-0000-0200-0000F8000000}"/>
            </a:ext>
          </a:extLst>
        </xdr:cNvPr>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107714</xdr:rowOff>
    </xdr:from>
    <xdr:ext cx="405111" cy="259045"/>
    <xdr:sp macro="" textlink="">
      <xdr:nvSpPr>
        <xdr:cNvPr id="249" name="n_1mainValue【福祉施設】&#10;有形固定資産減価償却率">
          <a:extLst>
            <a:ext uri="{FF2B5EF4-FFF2-40B4-BE49-F238E27FC236}">
              <a16:creationId xmlns:a16="http://schemas.microsoft.com/office/drawing/2014/main" id="{00000000-0008-0000-0200-0000F9000000}"/>
            </a:ext>
          </a:extLst>
        </xdr:cNvPr>
        <xdr:cNvSpPr txBox="1"/>
      </xdr:nvSpPr>
      <xdr:spPr>
        <a:xfrm>
          <a:off x="35820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a:extLst>
            <a:ext uri="{FF2B5EF4-FFF2-40B4-BE49-F238E27FC236}">
              <a16:creationId xmlns:a16="http://schemas.microsoft.com/office/drawing/2014/main" id="{00000000-0008-0000-0200-00001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a:extLst>
            <a:ext uri="{FF2B5EF4-FFF2-40B4-BE49-F238E27FC236}">
              <a16:creationId xmlns:a16="http://schemas.microsoft.com/office/drawing/2014/main" id="{00000000-0008-0000-0200-000012010000}"/>
            </a:ext>
          </a:extLst>
        </xdr:cNvPr>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a:extLst>
            <a:ext uri="{FF2B5EF4-FFF2-40B4-BE49-F238E27FC236}">
              <a16:creationId xmlns:a16="http://schemas.microsoft.com/office/drawing/2014/main" id="{00000000-0008-0000-0200-000014010000}"/>
            </a:ext>
          </a:extLst>
        </xdr:cNvPr>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a:extLst>
            <a:ext uri="{FF2B5EF4-FFF2-40B4-BE49-F238E27FC236}">
              <a16:creationId xmlns:a16="http://schemas.microsoft.com/office/drawing/2014/main" id="{00000000-0008-0000-0200-000016010000}"/>
            </a:ext>
          </a:extLst>
        </xdr:cNvPr>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127000</xdr:rowOff>
    </xdr:from>
    <xdr:to>
      <xdr:col>55</xdr:col>
      <xdr:colOff>50800</xdr:colOff>
      <xdr:row>83</xdr:row>
      <xdr:rowOff>57150</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104267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149877</xdr:rowOff>
    </xdr:from>
    <xdr:ext cx="469744" cy="259045"/>
    <xdr:sp macro="" textlink="">
      <xdr:nvSpPr>
        <xdr:cNvPr id="288" name="【福祉施設】&#10;一人当たり面積該当値テキスト">
          <a:extLst>
            <a:ext uri="{FF2B5EF4-FFF2-40B4-BE49-F238E27FC236}">
              <a16:creationId xmlns:a16="http://schemas.microsoft.com/office/drawing/2014/main" id="{00000000-0008-0000-0200-000020010000}"/>
            </a:ext>
          </a:extLst>
        </xdr:cNvPr>
        <xdr:cNvSpPr txBox="1"/>
      </xdr:nvSpPr>
      <xdr:spPr>
        <a:xfrm>
          <a:off x="1051560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139700</xdr:rowOff>
    </xdr:from>
    <xdr:to>
      <xdr:col>50</xdr:col>
      <xdr:colOff>165100</xdr:colOff>
      <xdr:row>83</xdr:row>
      <xdr:rowOff>69850</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958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6350</xdr:rowOff>
    </xdr:from>
    <xdr:to>
      <xdr:col>55</xdr:col>
      <xdr:colOff>0</xdr:colOff>
      <xdr:row>83</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9639300" y="1423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291" name="n_1aveValue【福祉施設】&#10;一人当たり面積">
          <a:extLst>
            <a:ext uri="{FF2B5EF4-FFF2-40B4-BE49-F238E27FC236}">
              <a16:creationId xmlns:a16="http://schemas.microsoft.com/office/drawing/2014/main" id="{00000000-0008-0000-0200-000023010000}"/>
            </a:ext>
          </a:extLst>
        </xdr:cNvPr>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a:extLst>
            <a:ext uri="{FF2B5EF4-FFF2-40B4-BE49-F238E27FC236}">
              <a16:creationId xmlns:a16="http://schemas.microsoft.com/office/drawing/2014/main" id="{00000000-0008-0000-0200-000024010000}"/>
            </a:ext>
          </a:extLst>
        </xdr:cNvPr>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60977</xdr:rowOff>
    </xdr:from>
    <xdr:ext cx="469744" cy="259045"/>
    <xdr:sp macro="" textlink="">
      <xdr:nvSpPr>
        <xdr:cNvPr id="293" name="n_1mainValue【福祉施設】&#10;一人当たり面積">
          <a:extLst>
            <a:ext uri="{FF2B5EF4-FFF2-40B4-BE49-F238E27FC236}">
              <a16:creationId xmlns:a16="http://schemas.microsoft.com/office/drawing/2014/main" id="{00000000-0008-0000-0200-000025010000}"/>
            </a:ext>
          </a:extLst>
        </xdr:cNvPr>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a:extLst>
            <a:ext uri="{FF2B5EF4-FFF2-40B4-BE49-F238E27FC236}">
              <a16:creationId xmlns:a16="http://schemas.microsoft.com/office/drawing/2014/main" id="{00000000-0008-0000-0200-00003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a:extLst>
            <a:ext uri="{FF2B5EF4-FFF2-40B4-BE49-F238E27FC236}">
              <a16:creationId xmlns:a16="http://schemas.microsoft.com/office/drawing/2014/main" id="{00000000-0008-0000-0200-00003F010000}"/>
            </a:ext>
          </a:extLst>
        </xdr:cNvPr>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a:extLst>
            <a:ext uri="{FF2B5EF4-FFF2-40B4-BE49-F238E27FC236}">
              <a16:creationId xmlns:a16="http://schemas.microsoft.com/office/drawing/2014/main" id="{00000000-0008-0000-0200-000041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a:extLst>
            <a:ext uri="{FF2B5EF4-FFF2-40B4-BE49-F238E27FC236}">
              <a16:creationId xmlns:a16="http://schemas.microsoft.com/office/drawing/2014/main" id="{00000000-0008-0000-0200-000043010000}"/>
            </a:ext>
          </a:extLst>
        </xdr:cNvPr>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46355</xdr:rowOff>
    </xdr:from>
    <xdr:to>
      <xdr:col>24</xdr:col>
      <xdr:colOff>114300</xdr:colOff>
      <xdr:row>104</xdr:row>
      <xdr:rowOff>147955</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4584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69232</xdr:rowOff>
    </xdr:from>
    <xdr:ext cx="405111" cy="259045"/>
    <xdr:sp macro="" textlink="">
      <xdr:nvSpPr>
        <xdr:cNvPr id="333" name="【市民会館】&#10;有形固定資産減価償却率該当値テキスト">
          <a:extLst>
            <a:ext uri="{FF2B5EF4-FFF2-40B4-BE49-F238E27FC236}">
              <a16:creationId xmlns:a16="http://schemas.microsoft.com/office/drawing/2014/main" id="{00000000-0008-0000-0200-00004D010000}"/>
            </a:ext>
          </a:extLst>
        </xdr:cNvPr>
        <xdr:cNvSpPr txBox="1"/>
      </xdr:nvSpPr>
      <xdr:spPr>
        <a:xfrm>
          <a:off x="4673600"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97155</xdr:rowOff>
    </xdr:from>
    <xdr:to>
      <xdr:col>24</xdr:col>
      <xdr:colOff>63500</xdr:colOff>
      <xdr:row>104</xdr:row>
      <xdr:rowOff>133350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3797300" y="179279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29227</xdr:rowOff>
    </xdr:from>
    <xdr:ext cx="405111" cy="259045"/>
    <xdr:sp macro="" textlink="">
      <xdr:nvSpPr>
        <xdr:cNvPr id="338" name="n_1mainValue【市民会館】&#10;有形固定資産減価償却率">
          <a:extLst>
            <a:ext uri="{FF2B5EF4-FFF2-40B4-BE49-F238E27FC236}">
              <a16:creationId xmlns:a16="http://schemas.microsoft.com/office/drawing/2014/main" id="{00000000-0008-0000-0200-000052010000}"/>
            </a:ext>
          </a:extLst>
        </xdr:cNvPr>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2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200-00006B010000}"/>
            </a:ext>
          </a:extLst>
        </xdr:cNvPr>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200-00006D010000}"/>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200-00006F010000}"/>
            </a:ext>
          </a:extLst>
        </xdr:cNvPr>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135889</xdr:rowOff>
    </xdr:from>
    <xdr:to>
      <xdr:col>55</xdr:col>
      <xdr:colOff>50800</xdr:colOff>
      <xdr:row>106</xdr:row>
      <xdr:rowOff>66039</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0426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114316</xdr:rowOff>
    </xdr:from>
    <xdr:ext cx="469744" cy="259045"/>
    <xdr:sp macro="" textlink="">
      <xdr:nvSpPr>
        <xdr:cNvPr id="377" name="【市民会館】&#10;一人当たり面積該当値テキスト">
          <a:extLst>
            <a:ext uri="{FF2B5EF4-FFF2-40B4-BE49-F238E27FC236}">
              <a16:creationId xmlns:a16="http://schemas.microsoft.com/office/drawing/2014/main" id="{00000000-0008-0000-0200-000079010000}"/>
            </a:ext>
          </a:extLst>
        </xdr:cNvPr>
        <xdr:cNvSpPr txBox="1"/>
      </xdr:nvSpPr>
      <xdr:spPr>
        <a:xfrm>
          <a:off x="1051560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135889</xdr:rowOff>
    </xdr:from>
    <xdr:to>
      <xdr:col>50</xdr:col>
      <xdr:colOff>165100</xdr:colOff>
      <xdr:row>106</xdr:row>
      <xdr:rowOff>66039</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15239</xdr:rowOff>
    </xdr:from>
    <xdr:to>
      <xdr:col>55</xdr:col>
      <xdr:colOff>0</xdr:colOff>
      <xdr:row>106</xdr:row>
      <xdr:rowOff>15239</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9639300" y="18188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380" name="n_1aveValue【市民会館】&#10;一人当たり面積">
          <a:extLst>
            <a:ext uri="{FF2B5EF4-FFF2-40B4-BE49-F238E27FC236}">
              <a16:creationId xmlns:a16="http://schemas.microsoft.com/office/drawing/2014/main" id="{00000000-0008-0000-0200-00007C010000}"/>
            </a:ext>
          </a:extLst>
        </xdr:cNvPr>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a:extLst>
            <a:ext uri="{FF2B5EF4-FFF2-40B4-BE49-F238E27FC236}">
              <a16:creationId xmlns:a16="http://schemas.microsoft.com/office/drawing/2014/main" id="{00000000-0008-0000-0200-00007D010000}"/>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57166</xdr:rowOff>
    </xdr:from>
    <xdr:ext cx="469744" cy="259045"/>
    <xdr:sp macro="" textlink="">
      <xdr:nvSpPr>
        <xdr:cNvPr id="382" name="n_1mainValue【市民会館】&#10;一人当たり面積">
          <a:extLst>
            <a:ext uri="{FF2B5EF4-FFF2-40B4-BE49-F238E27FC236}">
              <a16:creationId xmlns:a16="http://schemas.microsoft.com/office/drawing/2014/main" id="{00000000-0008-0000-0200-00007E010000}"/>
            </a:ext>
          </a:extLst>
        </xdr:cNvPr>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id="{00000000-0008-0000-0200-00009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a:extLst>
            <a:ext uri="{FF2B5EF4-FFF2-40B4-BE49-F238E27FC236}">
              <a16:creationId xmlns:a16="http://schemas.microsoft.com/office/drawing/2014/main" id="{00000000-0008-0000-0200-000098010000}"/>
            </a:ext>
          </a:extLst>
        </xdr:cNvPr>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a:extLst>
            <a:ext uri="{FF2B5EF4-FFF2-40B4-BE49-F238E27FC236}">
              <a16:creationId xmlns:a16="http://schemas.microsoft.com/office/drawing/2014/main" id="{00000000-0008-0000-0200-00009A010000}"/>
            </a:ext>
          </a:extLst>
        </xdr:cNvPr>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id="{00000000-0008-0000-0200-00009C010000}"/>
            </a:ext>
          </a:extLst>
        </xdr:cNvPr>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135890</xdr:rowOff>
    </xdr:from>
    <xdr:to>
      <xdr:col>85</xdr:col>
      <xdr:colOff>177800</xdr:colOff>
      <xdr:row>41</xdr:row>
      <xdr:rowOff>66040</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62687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50817</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00000000-0008-0000-0200-0000A6010000}"/>
            </a:ext>
          </a:extLst>
        </xdr:cNvPr>
        <xdr:cNvSpPr txBox="1"/>
      </xdr:nvSpPr>
      <xdr:spPr>
        <a:xfrm>
          <a:off x="16357600" y="690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543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15240</xdr:rowOff>
    </xdr:from>
    <xdr:to>
      <xdr:col>85</xdr:col>
      <xdr:colOff>127000</xdr:colOff>
      <xdr:row>41</xdr:row>
      <xdr:rowOff>64770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15481300" y="70446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00000000-0008-0000-0200-0000A901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a:extLst>
            <a:ext uri="{FF2B5EF4-FFF2-40B4-BE49-F238E27FC236}">
              <a16:creationId xmlns:a16="http://schemas.microsoft.com/office/drawing/2014/main" id="{00000000-0008-0000-0200-0000AA010000}"/>
            </a:ext>
          </a:extLst>
        </xdr:cNvPr>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106697</xdr:rowOff>
    </xdr:from>
    <xdr:ext cx="405111" cy="259045"/>
    <xdr:sp macro="" textlink="">
      <xdr:nvSpPr>
        <xdr:cNvPr id="427" name="n_1main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5266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a:extLst>
            <a:ext uri="{FF2B5EF4-FFF2-40B4-BE49-F238E27FC236}">
              <a16:creationId xmlns:a16="http://schemas.microsoft.com/office/drawing/2014/main" id="{00000000-0008-0000-0200-0000C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a:extLst>
            <a:ext uri="{FF2B5EF4-FFF2-40B4-BE49-F238E27FC236}">
              <a16:creationId xmlns:a16="http://schemas.microsoft.com/office/drawing/2014/main" id="{00000000-0008-0000-0200-0000C4010000}"/>
            </a:ext>
          </a:extLst>
        </xdr:cNvPr>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a:extLst>
            <a:ext uri="{FF2B5EF4-FFF2-40B4-BE49-F238E27FC236}">
              <a16:creationId xmlns:a16="http://schemas.microsoft.com/office/drawing/2014/main" id="{00000000-0008-0000-0200-0000C6010000}"/>
            </a:ext>
          </a:extLst>
        </xdr:cNvPr>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56" name="【一般廃棄物処理施設】&#10;一人当たり有形固定資産（償却資産）額平均値テキスト">
          <a:extLst>
            <a:ext uri="{FF2B5EF4-FFF2-40B4-BE49-F238E27FC236}">
              <a16:creationId xmlns:a16="http://schemas.microsoft.com/office/drawing/2014/main" id="{00000000-0008-0000-0200-0000C8010000}"/>
            </a:ext>
          </a:extLst>
        </xdr:cNvPr>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123965</xdr:rowOff>
    </xdr:from>
    <xdr:to>
      <xdr:col>116</xdr:col>
      <xdr:colOff>114300</xdr:colOff>
      <xdr:row>38</xdr:row>
      <xdr:rowOff>54115</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22110700" y="64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102392</xdr:rowOff>
    </xdr:from>
    <xdr:ext cx="534377" cy="259045"/>
    <xdr:sp macro="" textlink="">
      <xdr:nvSpPr>
        <xdr:cNvPr id="466" name="【一般廃棄物処理施設】&#10;一人当たり有形固定資産（償却資産）額該当値テキスト">
          <a:extLst>
            <a:ext uri="{FF2B5EF4-FFF2-40B4-BE49-F238E27FC236}">
              <a16:creationId xmlns:a16="http://schemas.microsoft.com/office/drawing/2014/main" id="{00000000-0008-0000-0200-0000D2010000}"/>
            </a:ext>
          </a:extLst>
        </xdr:cNvPr>
        <xdr:cNvSpPr txBox="1"/>
      </xdr:nvSpPr>
      <xdr:spPr>
        <a:xfrm>
          <a:off x="22199600" y="644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126809</xdr:rowOff>
    </xdr:from>
    <xdr:to>
      <xdr:col>112</xdr:col>
      <xdr:colOff>38100</xdr:colOff>
      <xdr:row>38</xdr:row>
      <xdr:rowOff>56959</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21272500" y="64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3315</xdr:rowOff>
    </xdr:from>
    <xdr:to>
      <xdr:col>116</xdr:col>
      <xdr:colOff>63500</xdr:colOff>
      <xdr:row>38</xdr:row>
      <xdr:rowOff>6159</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21323300" y="6518415"/>
          <a:ext cx="8382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69" name="n_1aveValue【一般廃棄物処理施設】&#10;一人当たり有形固定資産（償却資産）額">
          <a:extLst>
            <a:ext uri="{FF2B5EF4-FFF2-40B4-BE49-F238E27FC236}">
              <a16:creationId xmlns:a16="http://schemas.microsoft.com/office/drawing/2014/main" id="{00000000-0008-0000-0200-0000D5010000}"/>
            </a:ext>
          </a:extLst>
        </xdr:cNvPr>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a:extLst>
            <a:ext uri="{FF2B5EF4-FFF2-40B4-BE49-F238E27FC236}">
              <a16:creationId xmlns:a16="http://schemas.microsoft.com/office/drawing/2014/main" id="{00000000-0008-0000-0200-0000D6010000}"/>
            </a:ext>
          </a:extLst>
        </xdr:cNvPr>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48086</xdr:rowOff>
    </xdr:from>
    <xdr:ext cx="534377" cy="259045"/>
    <xdr:sp macro="" textlink="">
      <xdr:nvSpPr>
        <xdr:cNvPr id="471" name="n_1mainValue【一般廃棄物処理施設】&#10;一人当たり有形固定資産（償却資産）額">
          <a:extLst>
            <a:ext uri="{FF2B5EF4-FFF2-40B4-BE49-F238E27FC236}">
              <a16:creationId xmlns:a16="http://schemas.microsoft.com/office/drawing/2014/main" id="{00000000-0008-0000-0200-0000D7010000}"/>
            </a:ext>
          </a:extLst>
        </xdr:cNvPr>
        <xdr:cNvSpPr txBox="1"/>
      </xdr:nvSpPr>
      <xdr:spPr>
        <a:xfrm>
          <a:off x="21043411" y="656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a:extLst>
            <a:ext uri="{FF2B5EF4-FFF2-40B4-BE49-F238E27FC236}">
              <a16:creationId xmlns:a16="http://schemas.microsoft.com/office/drawing/2014/main" id="{00000000-0008-0000-0200-0000F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a:extLst>
            <a:ext uri="{FF2B5EF4-FFF2-40B4-BE49-F238E27FC236}">
              <a16:creationId xmlns:a16="http://schemas.microsoft.com/office/drawing/2014/main" id="{00000000-0008-0000-0200-0000F3010000}"/>
            </a:ext>
          </a:extLst>
        </xdr:cNvPr>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a:extLst>
            <a:ext uri="{FF2B5EF4-FFF2-40B4-BE49-F238E27FC236}">
              <a16:creationId xmlns:a16="http://schemas.microsoft.com/office/drawing/2014/main" id="{00000000-0008-0000-0200-0000F5010000}"/>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a:extLst>
            <a:ext uri="{FF2B5EF4-FFF2-40B4-BE49-F238E27FC236}">
              <a16:creationId xmlns:a16="http://schemas.microsoft.com/office/drawing/2014/main" id="{00000000-0008-0000-0200-0000F7010000}"/>
            </a:ext>
          </a:extLst>
        </xdr:cNvPr>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6268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122300</xdr:rowOff>
    </xdr:from>
    <xdr:ext cx="405111" cy="259045"/>
    <xdr:sp macro="" textlink="">
      <xdr:nvSpPr>
        <xdr:cNvPr id="513" name="【保健センター・保健所】&#10;有形固定資産減価償却率該当値テキスト">
          <a:extLst>
            <a:ext uri="{FF2B5EF4-FFF2-40B4-BE49-F238E27FC236}">
              <a16:creationId xmlns:a16="http://schemas.microsoft.com/office/drawing/2014/main" id="{00000000-0008-0000-0200-000001020000}"/>
            </a:ext>
          </a:extLst>
        </xdr:cNvPr>
        <xdr:cNvSpPr txBox="1"/>
      </xdr:nvSpPr>
      <xdr:spPr>
        <a:xfrm>
          <a:off x="163576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150223</xdr:rowOff>
    </xdr:from>
    <xdr:to>
      <xdr:col>85</xdr:col>
      <xdr:colOff>127000</xdr:colOff>
      <xdr:row>59</xdr:row>
      <xdr:rowOff>40822</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5481300" y="1009432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a:extLst>
            <a:ext uri="{FF2B5EF4-FFF2-40B4-BE49-F238E27FC236}">
              <a16:creationId xmlns:a16="http://schemas.microsoft.com/office/drawing/2014/main" id="{00000000-0008-0000-0200-000004020000}"/>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a:extLst>
            <a:ext uri="{FF2B5EF4-FFF2-40B4-BE49-F238E27FC236}">
              <a16:creationId xmlns:a16="http://schemas.microsoft.com/office/drawing/2014/main" id="{00000000-0008-0000-0200-000005020000}"/>
            </a:ext>
          </a:extLst>
        </xdr:cNvPr>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18" name="n_1mainValue【保健センター・保健所】&#10;有形固定資産減価償却率">
          <a:extLst>
            <a:ext uri="{FF2B5EF4-FFF2-40B4-BE49-F238E27FC236}">
              <a16:creationId xmlns:a16="http://schemas.microsoft.com/office/drawing/2014/main" id="{00000000-0008-0000-0200-000006020000}"/>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id="{00000000-0008-0000-0200-00001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id="{00000000-0008-0000-0200-00001F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id="{00000000-0008-0000-0200-000021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id="{00000000-0008-0000-0200-000023020000}"/>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557" name="【保健センター・保健所】&#10;一人当たり面積該当値テキスト">
          <a:extLst>
            <a:ext uri="{FF2B5EF4-FFF2-40B4-BE49-F238E27FC236}">
              <a16:creationId xmlns:a16="http://schemas.microsoft.com/office/drawing/2014/main" id="{00000000-0008-0000-0200-00002D020000}"/>
            </a:ext>
          </a:extLst>
        </xdr:cNvPr>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95250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21323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a:extLst>
            <a:ext uri="{FF2B5EF4-FFF2-40B4-BE49-F238E27FC236}">
              <a16:creationId xmlns:a16="http://schemas.microsoft.com/office/drawing/2014/main" id="{00000000-0008-0000-0200-000030020000}"/>
            </a:ext>
          </a:extLst>
        </xdr:cNvPr>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a:extLst>
            <a:ext uri="{FF2B5EF4-FFF2-40B4-BE49-F238E27FC236}">
              <a16:creationId xmlns:a16="http://schemas.microsoft.com/office/drawing/2014/main" id="{00000000-0008-0000-0200-000031020000}"/>
            </a:ext>
          </a:extLst>
        </xdr:cNvPr>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562" name="n_1mainValue【保健センター・保健所】&#10;一人当たり面積">
          <a:extLst>
            <a:ext uri="{FF2B5EF4-FFF2-40B4-BE49-F238E27FC236}">
              <a16:creationId xmlns:a16="http://schemas.microsoft.com/office/drawing/2014/main" id="{00000000-0008-0000-0200-000032020000}"/>
            </a:ext>
          </a:extLst>
        </xdr:cNvPr>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a:extLst>
            <a:ext uri="{FF2B5EF4-FFF2-40B4-BE49-F238E27FC236}">
              <a16:creationId xmlns:a16="http://schemas.microsoft.com/office/drawing/2014/main" id="{00000000-0008-0000-0200-00004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a:extLst>
            <a:ext uri="{FF2B5EF4-FFF2-40B4-BE49-F238E27FC236}">
              <a16:creationId xmlns:a16="http://schemas.microsoft.com/office/drawing/2014/main" id="{00000000-0008-0000-0200-00004A020000}"/>
            </a:ext>
          </a:extLst>
        </xdr:cNvPr>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a:extLst>
            <a:ext uri="{FF2B5EF4-FFF2-40B4-BE49-F238E27FC236}">
              <a16:creationId xmlns:a16="http://schemas.microsoft.com/office/drawing/2014/main" id="{00000000-0008-0000-0200-00004C020000}"/>
            </a:ext>
          </a:extLst>
        </xdr:cNvPr>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a:extLst>
            <a:ext uri="{FF2B5EF4-FFF2-40B4-BE49-F238E27FC236}">
              <a16:creationId xmlns:a16="http://schemas.microsoft.com/office/drawing/2014/main" id="{00000000-0008-0000-0200-00004E020000}"/>
            </a:ext>
          </a:extLst>
        </xdr:cNvPr>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85598</xdr:rowOff>
    </xdr:from>
    <xdr:to>
      <xdr:col>85</xdr:col>
      <xdr:colOff>177800</xdr:colOff>
      <xdr:row>83</xdr:row>
      <xdr:rowOff>15748</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62687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64025</xdr:rowOff>
    </xdr:from>
    <xdr:ext cx="405111" cy="259045"/>
    <xdr:sp macro="" textlink="">
      <xdr:nvSpPr>
        <xdr:cNvPr id="600" name="【消防施設】&#10;有形固定資産減価償却率該当値テキスト">
          <a:extLst>
            <a:ext uri="{FF2B5EF4-FFF2-40B4-BE49-F238E27FC236}">
              <a16:creationId xmlns:a16="http://schemas.microsoft.com/office/drawing/2014/main" id="{00000000-0008-0000-0200-000058020000}"/>
            </a:ext>
          </a:extLst>
        </xdr:cNvPr>
        <xdr:cNvSpPr txBox="1"/>
      </xdr:nvSpPr>
      <xdr:spPr>
        <a:xfrm>
          <a:off x="16357600" y="1412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85598</xdr:rowOff>
    </xdr:from>
    <xdr:to>
      <xdr:col>81</xdr:col>
      <xdr:colOff>101600</xdr:colOff>
      <xdr:row>83</xdr:row>
      <xdr:rowOff>15748</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5430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136398</xdr:rowOff>
    </xdr:from>
    <xdr:to>
      <xdr:col>85</xdr:col>
      <xdr:colOff>127000</xdr:colOff>
      <xdr:row>82</xdr:row>
      <xdr:rowOff>136398</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5481300" y="14195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a:extLst>
            <a:ext uri="{FF2B5EF4-FFF2-40B4-BE49-F238E27FC236}">
              <a16:creationId xmlns:a16="http://schemas.microsoft.com/office/drawing/2014/main" id="{00000000-0008-0000-0200-00005B020000}"/>
            </a:ext>
          </a:extLst>
        </xdr:cNvPr>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a:extLst>
            <a:ext uri="{FF2B5EF4-FFF2-40B4-BE49-F238E27FC236}">
              <a16:creationId xmlns:a16="http://schemas.microsoft.com/office/drawing/2014/main" id="{00000000-0008-0000-0200-00005C02000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6875</xdr:rowOff>
    </xdr:from>
    <xdr:ext cx="405111" cy="259045"/>
    <xdr:sp macro="" textlink="">
      <xdr:nvSpPr>
        <xdr:cNvPr id="605" name="n_1mainValue【消防施設】&#10;有形固定資産減価償却率">
          <a:extLst>
            <a:ext uri="{FF2B5EF4-FFF2-40B4-BE49-F238E27FC236}">
              <a16:creationId xmlns:a16="http://schemas.microsoft.com/office/drawing/2014/main" id="{00000000-0008-0000-0200-00005D020000}"/>
            </a:ext>
          </a:extLst>
        </xdr:cNvPr>
        <xdr:cNvSpPr txBox="1"/>
      </xdr:nvSpPr>
      <xdr:spPr>
        <a:xfrm>
          <a:off x="152660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a:extLst>
            <a:ext uri="{FF2B5EF4-FFF2-40B4-BE49-F238E27FC236}">
              <a16:creationId xmlns:a16="http://schemas.microsoft.com/office/drawing/2014/main" id="{00000000-0008-0000-0200-00007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a:extLst>
            <a:ext uri="{FF2B5EF4-FFF2-40B4-BE49-F238E27FC236}">
              <a16:creationId xmlns:a16="http://schemas.microsoft.com/office/drawing/2014/main" id="{00000000-0008-0000-0200-000078020000}"/>
            </a:ext>
          </a:extLst>
        </xdr:cNvPr>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a:extLst>
            <a:ext uri="{FF2B5EF4-FFF2-40B4-BE49-F238E27FC236}">
              <a16:creationId xmlns:a16="http://schemas.microsoft.com/office/drawing/2014/main" id="{00000000-0008-0000-0200-00007A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6" name="【消防施設】&#10;一人当たり面積平均値テキスト">
          <a:extLst>
            <a:ext uri="{FF2B5EF4-FFF2-40B4-BE49-F238E27FC236}">
              <a16:creationId xmlns:a16="http://schemas.microsoft.com/office/drawing/2014/main" id="{00000000-0008-0000-0200-00007C020000}"/>
            </a:ext>
          </a:extLst>
        </xdr:cNvPr>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142421</xdr:rowOff>
    </xdr:from>
    <xdr:to>
      <xdr:col>116</xdr:col>
      <xdr:colOff>114300</xdr:colOff>
      <xdr:row>82</xdr:row>
      <xdr:rowOff>72571</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22110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165298</xdr:rowOff>
    </xdr:from>
    <xdr:ext cx="469744" cy="259045"/>
    <xdr:sp macro="" textlink="">
      <xdr:nvSpPr>
        <xdr:cNvPr id="646" name="【消防施設】&#10;一人当たり面積該当値テキスト">
          <a:extLst>
            <a:ext uri="{FF2B5EF4-FFF2-40B4-BE49-F238E27FC236}">
              <a16:creationId xmlns:a16="http://schemas.microsoft.com/office/drawing/2014/main" id="{00000000-0008-0000-0200-000086020000}"/>
            </a:ext>
          </a:extLst>
        </xdr:cNvPr>
        <xdr:cNvSpPr txBox="1"/>
      </xdr:nvSpPr>
      <xdr:spPr>
        <a:xfrm>
          <a:off x="22199600" y="138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142421</xdr:rowOff>
    </xdr:from>
    <xdr:to>
      <xdr:col>112</xdr:col>
      <xdr:colOff>38100</xdr:colOff>
      <xdr:row>82</xdr:row>
      <xdr:rowOff>72571</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2127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21771</xdr:rowOff>
    </xdr:from>
    <xdr:to>
      <xdr:col>116</xdr:col>
      <xdr:colOff>63500</xdr:colOff>
      <xdr:row>82</xdr:row>
      <xdr:rowOff>21771</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21323300" y="14080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a:extLst>
            <a:ext uri="{FF2B5EF4-FFF2-40B4-BE49-F238E27FC236}">
              <a16:creationId xmlns:a16="http://schemas.microsoft.com/office/drawing/2014/main" id="{00000000-0008-0000-0200-000089020000}"/>
            </a:ext>
          </a:extLst>
        </xdr:cNvPr>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a:extLst>
            <a:ext uri="{FF2B5EF4-FFF2-40B4-BE49-F238E27FC236}">
              <a16:creationId xmlns:a16="http://schemas.microsoft.com/office/drawing/2014/main" id="{00000000-0008-0000-0200-00008A020000}"/>
            </a:ext>
          </a:extLst>
        </xdr:cNvPr>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89098</xdr:rowOff>
    </xdr:from>
    <xdr:ext cx="469744" cy="259045"/>
    <xdr:sp macro="" textlink="">
      <xdr:nvSpPr>
        <xdr:cNvPr id="651" name="n_1mainValue【消防施設】&#10;一人当たり面積">
          <a:extLst>
            <a:ext uri="{FF2B5EF4-FFF2-40B4-BE49-F238E27FC236}">
              <a16:creationId xmlns:a16="http://schemas.microsoft.com/office/drawing/2014/main" id="{00000000-0008-0000-0200-00008B020000}"/>
            </a:ext>
          </a:extLst>
        </xdr:cNvPr>
        <xdr:cNvSpPr txBox="1"/>
      </xdr:nvSpPr>
      <xdr:spPr>
        <a:xfrm>
          <a:off x="210757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a:extLst>
            <a:ext uri="{FF2B5EF4-FFF2-40B4-BE49-F238E27FC236}">
              <a16:creationId xmlns:a16="http://schemas.microsoft.com/office/drawing/2014/main" id="{00000000-0008-0000-0200-0000A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a:extLst>
            <a:ext uri="{FF2B5EF4-FFF2-40B4-BE49-F238E27FC236}">
              <a16:creationId xmlns:a16="http://schemas.microsoft.com/office/drawing/2014/main" id="{00000000-0008-0000-0200-0000A5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a:extLst>
            <a:ext uri="{FF2B5EF4-FFF2-40B4-BE49-F238E27FC236}">
              <a16:creationId xmlns:a16="http://schemas.microsoft.com/office/drawing/2014/main" id="{00000000-0008-0000-0200-0000A7020000}"/>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a:extLst>
            <a:ext uri="{FF2B5EF4-FFF2-40B4-BE49-F238E27FC236}">
              <a16:creationId xmlns:a16="http://schemas.microsoft.com/office/drawing/2014/main" id="{00000000-0008-0000-0200-0000A9020000}"/>
            </a:ext>
          </a:extLst>
        </xdr:cNvPr>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80645</xdr:rowOff>
    </xdr:from>
    <xdr:to>
      <xdr:col>85</xdr:col>
      <xdr:colOff>177800</xdr:colOff>
      <xdr:row>103</xdr:row>
      <xdr:rowOff>10795</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6268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103522</xdr:rowOff>
    </xdr:from>
    <xdr:ext cx="405111" cy="259045"/>
    <xdr:sp macro="" textlink="">
      <xdr:nvSpPr>
        <xdr:cNvPr id="691" name="【庁舎】&#10;有形固定資産減価償却率該当値テキスト">
          <a:extLst>
            <a:ext uri="{FF2B5EF4-FFF2-40B4-BE49-F238E27FC236}">
              <a16:creationId xmlns:a16="http://schemas.microsoft.com/office/drawing/2014/main" id="{00000000-0008-0000-0200-0000B3020000}"/>
            </a:ext>
          </a:extLst>
        </xdr:cNvPr>
        <xdr:cNvSpPr txBox="1"/>
      </xdr:nvSpPr>
      <xdr:spPr>
        <a:xfrm>
          <a:off x="16357600"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92075</xdr:rowOff>
    </xdr:from>
    <xdr:to>
      <xdr:col>81</xdr:col>
      <xdr:colOff>101600</xdr:colOff>
      <xdr:row>103</xdr:row>
      <xdr:rowOff>22225</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5430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131445</xdr:rowOff>
    </xdr:from>
    <xdr:to>
      <xdr:col>85</xdr:col>
      <xdr:colOff>127000</xdr:colOff>
      <xdr:row>102</xdr:row>
      <xdr:rowOff>142875</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15481300" y="176193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200-0000B6020000}"/>
            </a:ext>
          </a:extLst>
        </xdr:cNvPr>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a:extLst>
            <a:ext uri="{FF2B5EF4-FFF2-40B4-BE49-F238E27FC236}">
              <a16:creationId xmlns:a16="http://schemas.microsoft.com/office/drawing/2014/main" id="{00000000-0008-0000-0200-0000B7020000}"/>
            </a:ext>
          </a:extLst>
        </xdr:cNvPr>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38752</xdr:rowOff>
    </xdr:from>
    <xdr:ext cx="405111" cy="259045"/>
    <xdr:sp macro="" textlink="">
      <xdr:nvSpPr>
        <xdr:cNvPr id="696" name="n_1mainValue【庁舎】&#10;有形固定資産減価償却率">
          <a:extLst>
            <a:ext uri="{FF2B5EF4-FFF2-40B4-BE49-F238E27FC236}">
              <a16:creationId xmlns:a16="http://schemas.microsoft.com/office/drawing/2014/main" id="{00000000-0008-0000-0200-0000B8020000}"/>
            </a:ext>
          </a:extLst>
        </xdr:cNvPr>
        <xdr:cNvSpPr txBox="1"/>
      </xdr:nvSpPr>
      <xdr:spPr>
        <a:xfrm>
          <a:off x="152660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2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a:extLst>
            <a:ext uri="{FF2B5EF4-FFF2-40B4-BE49-F238E27FC236}">
              <a16:creationId xmlns:a16="http://schemas.microsoft.com/office/drawing/2014/main" id="{00000000-0008-0000-0200-0000CF020000}"/>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a:extLst>
            <a:ext uri="{FF2B5EF4-FFF2-40B4-BE49-F238E27FC236}">
              <a16:creationId xmlns:a16="http://schemas.microsoft.com/office/drawing/2014/main" id="{00000000-0008-0000-0200-0000D1020000}"/>
            </a:ext>
          </a:extLst>
        </xdr:cNvPr>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23" name="【庁舎】&#10;一人当たり面積平均値テキスト">
          <a:extLst>
            <a:ext uri="{FF2B5EF4-FFF2-40B4-BE49-F238E27FC236}">
              <a16:creationId xmlns:a16="http://schemas.microsoft.com/office/drawing/2014/main" id="{00000000-0008-0000-0200-0000D3020000}"/>
            </a:ext>
          </a:extLst>
        </xdr:cNvPr>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733" name="【庁舎】&#10;一人当たり面積該当値テキスト">
          <a:extLst>
            <a:ext uri="{FF2B5EF4-FFF2-40B4-BE49-F238E27FC236}">
              <a16:creationId xmlns:a16="http://schemas.microsoft.com/office/drawing/2014/main" id="{00000000-0008-0000-0200-0000DD020000}"/>
            </a:ext>
          </a:extLst>
        </xdr:cNvPr>
        <xdr:cNvSpPr txBox="1"/>
      </xdr:nvSpPr>
      <xdr:spPr>
        <a:xfrm>
          <a:off x="22199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73406</xdr:rowOff>
    </xdr:from>
    <xdr:to>
      <xdr:col>112</xdr:col>
      <xdr:colOff>38100</xdr:colOff>
      <xdr:row>106</xdr:row>
      <xdr:rowOff>3556</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1272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124206</xdr:rowOff>
    </xdr:from>
    <xdr:to>
      <xdr:col>116</xdr:col>
      <xdr:colOff>63500</xdr:colOff>
      <xdr:row>105</xdr:row>
      <xdr:rowOff>156211</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21323300" y="181264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36" name="n_1aveValue【庁舎】&#10;一人当たり面積">
          <a:extLst>
            <a:ext uri="{FF2B5EF4-FFF2-40B4-BE49-F238E27FC236}">
              <a16:creationId xmlns:a16="http://schemas.microsoft.com/office/drawing/2014/main" id="{00000000-0008-0000-0200-0000E0020000}"/>
            </a:ext>
          </a:extLst>
        </xdr:cNvPr>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a:extLst>
            <a:ext uri="{FF2B5EF4-FFF2-40B4-BE49-F238E27FC236}">
              <a16:creationId xmlns:a16="http://schemas.microsoft.com/office/drawing/2014/main" id="{00000000-0008-0000-0200-0000E1020000}"/>
            </a:ext>
          </a:extLst>
        </xdr:cNvPr>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166133</xdr:rowOff>
    </xdr:from>
    <xdr:ext cx="469744" cy="259045"/>
    <xdr:sp macro="" textlink="">
      <xdr:nvSpPr>
        <xdr:cNvPr id="738" name="n_1mainValue【庁舎】&#10;一人当たり面積">
          <a:extLst>
            <a:ext uri="{FF2B5EF4-FFF2-40B4-BE49-F238E27FC236}">
              <a16:creationId xmlns:a16="http://schemas.microsoft.com/office/drawing/2014/main" id="{00000000-0008-0000-0200-0000E2020000}"/>
            </a:ext>
          </a:extLst>
        </xdr:cNvPr>
        <xdr:cNvSpPr txBox="1"/>
      </xdr:nvSpPr>
      <xdr:spPr>
        <a:xfrm>
          <a:off x="210757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分析表①分析欄のとおり。</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税制改正による市民税法人税割の減少や地方消費税交付金の減少などにより基準財政収入額が微減したものの、臨時財政対策債振替相当額の増加による基準財政需要額も減少したことから、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前年度より０．０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しかし、類似団体と比較し、平均値を下回っていることから、今後も市税改革プログラムによる徴収体制・啓発の強化や、新規産業の育成に取り組むことによる地域経済の活性化を図り、更なる税収を確保するなど、指数の改善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11995</xdr:rowOff>
    </xdr:to>
    <xdr:cxnSp macro="">
      <xdr:nvCxnSpPr>
        <xdr:cNvPr id="72" name="直線コネクタ 71"/>
        <xdr:cNvCxnSpPr/>
      </xdr:nvCxnSpPr>
      <xdr:spPr>
        <a:xfrm flipV="1">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38805</xdr:rowOff>
    </xdr:to>
    <xdr:cxnSp macro="">
      <xdr:nvCxnSpPr>
        <xdr:cNvPr id="75" name="直線コネクタ 74"/>
        <xdr:cNvCxnSpPr/>
      </xdr:nvCxnSpPr>
      <xdr:spPr>
        <a:xfrm flipV="1">
          <a:off x="2336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行財政改革努力により、経常経費の抑制、自主財源の確保に努めていることから、類似団体と比較し良好な水準を確保している。</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公共下水道会計負担金の減に伴う補助費などの減により経常経費充当一般財源等が減少したことや、固定資産税や</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臨時財政対策債、地方消費税交付金などの経常一般財源が大幅に</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したことなどにより前年度から</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の８</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しかしながら、今後も</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や保険給付費等の社会保障経費は増加傾向で推移すると思われ、</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自助努力による数値の根本的な改善は困難な状況であると考えられる。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53848</xdr:rowOff>
    </xdr:to>
    <xdr:cxnSp macro="">
      <xdr:nvCxnSpPr>
        <xdr:cNvPr id="130" name="直線コネクタ 129"/>
        <xdr:cNvCxnSpPr/>
      </xdr:nvCxnSpPr>
      <xdr:spPr>
        <a:xfrm flipV="1">
          <a:off x="4114800" y="1095908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53848</xdr:rowOff>
    </xdr:to>
    <xdr:cxnSp macro="">
      <xdr:nvCxnSpPr>
        <xdr:cNvPr id="133" name="直線コネクタ 132"/>
        <xdr:cNvCxnSpPr/>
      </xdr:nvCxnSpPr>
      <xdr:spPr>
        <a:xfrm>
          <a:off x="3225800" y="1092530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123952</xdr:rowOff>
    </xdr:to>
    <xdr:cxnSp macro="">
      <xdr:nvCxnSpPr>
        <xdr:cNvPr id="136" name="直線コネクタ 135"/>
        <xdr:cNvCxnSpPr/>
      </xdr:nvCxnSpPr>
      <xdr:spPr>
        <a:xfrm>
          <a:off x="2336800" y="108673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75692</xdr:rowOff>
    </xdr:to>
    <xdr:cxnSp macro="">
      <xdr:nvCxnSpPr>
        <xdr:cNvPr id="139" name="直線コネクタ 138"/>
        <xdr:cNvCxnSpPr/>
      </xdr:nvCxnSpPr>
      <xdr:spPr>
        <a:xfrm flipV="1">
          <a:off x="1447800" y="1086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123461</xdr:rowOff>
    </xdr:from>
    <xdr:ext cx="762000" cy="259045"/>
    <xdr:sp macro="" textlink="">
      <xdr:nvSpPr>
        <xdr:cNvPr id="150" name="財政構造の弾力性該当値テキスト"/>
        <xdr:cNvSpPr txBox="1"/>
      </xdr:nvSpPr>
      <xdr:spPr>
        <a:xfrm>
          <a:off x="50419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114825</xdr:rowOff>
    </xdr:from>
    <xdr:ext cx="736600" cy="259045"/>
    <xdr:sp macro="" textlink="">
      <xdr:nvSpPr>
        <xdr:cNvPr id="152" name="テキスト ボックス 151"/>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3" name="楕円 152"/>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54" name="テキスト ボックス 153"/>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5" name="楕円 154"/>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6" name="テキスト ボックス 155"/>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7" name="楕円 156"/>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58" name="テキスト ボックス 157"/>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松山市人材育成・行政経営改革方針に沿って定員管理及び給与等の適正化による人件費の抑制を図るとともに、委託契約事務の執行の適正化に関するガイドラインに基づき指定管理者制度導入等による民間委託等の推進や競争性のない随意契約の見直しに努めていることから、類似団体と比較し良好な水準を確保している。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年度は、産業廃棄物最終処分場支障等除去事業費の増などにより、物件費が増加したことから、昨年度比</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５５６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円増の９５，</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８５６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19938</xdr:rowOff>
    </xdr:from>
    <xdr:to>
      <xdr:col>23</xdr:col>
      <xdr:colOff>133350</xdr:colOff>
      <xdr:row>83</xdr:row>
      <xdr:rowOff>33355</xdr:rowOff>
    </xdr:to>
    <xdr:cxnSp macro="">
      <xdr:nvCxnSpPr>
        <xdr:cNvPr id="191" name="直線コネクタ 190"/>
        <xdr:cNvCxnSpPr/>
      </xdr:nvCxnSpPr>
      <xdr:spPr>
        <a:xfrm>
          <a:off x="4114800" y="14250288"/>
          <a:ext cx="838200" cy="1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105727</xdr:rowOff>
    </xdr:from>
    <xdr:to>
      <xdr:col>19</xdr:col>
      <xdr:colOff>133350</xdr:colOff>
      <xdr:row>83</xdr:row>
      <xdr:rowOff>19938</xdr:rowOff>
    </xdr:to>
    <xdr:cxnSp macro="">
      <xdr:nvCxnSpPr>
        <xdr:cNvPr id="194" name="直線コネクタ 193"/>
        <xdr:cNvCxnSpPr/>
      </xdr:nvCxnSpPr>
      <xdr:spPr>
        <a:xfrm>
          <a:off x="3225800" y="14164627"/>
          <a:ext cx="889000" cy="8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85072</xdr:rowOff>
    </xdr:from>
    <xdr:to>
      <xdr:col>15</xdr:col>
      <xdr:colOff>82550</xdr:colOff>
      <xdr:row>82</xdr:row>
      <xdr:rowOff>105727</xdr:rowOff>
    </xdr:to>
    <xdr:cxnSp macro="">
      <xdr:nvCxnSpPr>
        <xdr:cNvPr id="197" name="直線コネクタ 196"/>
        <xdr:cNvCxnSpPr/>
      </xdr:nvCxnSpPr>
      <xdr:spPr>
        <a:xfrm>
          <a:off x="2336800" y="14143972"/>
          <a:ext cx="889000" cy="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1318</xdr:rowOff>
    </xdr:from>
    <xdr:to>
      <xdr:col>11</xdr:col>
      <xdr:colOff>31750</xdr:colOff>
      <xdr:row>82</xdr:row>
      <xdr:rowOff>85072</xdr:rowOff>
    </xdr:to>
    <xdr:cxnSp macro="">
      <xdr:nvCxnSpPr>
        <xdr:cNvPr id="200" name="直線コネクタ 199"/>
        <xdr:cNvCxnSpPr/>
      </xdr:nvCxnSpPr>
      <xdr:spPr>
        <a:xfrm>
          <a:off x="1447800" y="14060218"/>
          <a:ext cx="889000" cy="8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154005</xdr:rowOff>
    </xdr:from>
    <xdr:to>
      <xdr:col>23</xdr:col>
      <xdr:colOff>184150</xdr:colOff>
      <xdr:row>83</xdr:row>
      <xdr:rowOff>84155</xdr:rowOff>
    </xdr:to>
    <xdr:sp macro="" textlink="">
      <xdr:nvSpPr>
        <xdr:cNvPr id="210" name="楕円 209"/>
        <xdr:cNvSpPr/>
      </xdr:nvSpPr>
      <xdr:spPr>
        <a:xfrm>
          <a:off x="4902200" y="142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170532</xdr:rowOff>
    </xdr:from>
    <xdr:ext cx="762000" cy="259045"/>
    <xdr:sp macro="" textlink="">
      <xdr:nvSpPr>
        <xdr:cNvPr id="211" name="人件費・物件費等の状況該当値テキスト"/>
        <xdr:cNvSpPr txBox="1"/>
      </xdr:nvSpPr>
      <xdr:spPr>
        <a:xfrm>
          <a:off x="5041900" y="1405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140588</xdr:rowOff>
    </xdr:from>
    <xdr:to>
      <xdr:col>19</xdr:col>
      <xdr:colOff>184150</xdr:colOff>
      <xdr:row>83</xdr:row>
      <xdr:rowOff>70738</xdr:rowOff>
    </xdr:to>
    <xdr:sp macro="" textlink="">
      <xdr:nvSpPr>
        <xdr:cNvPr id="212" name="楕円 211"/>
        <xdr:cNvSpPr/>
      </xdr:nvSpPr>
      <xdr:spPr>
        <a:xfrm>
          <a:off x="4064000" y="141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80915</xdr:rowOff>
    </xdr:from>
    <xdr:ext cx="736600" cy="259045"/>
    <xdr:sp macro="" textlink="">
      <xdr:nvSpPr>
        <xdr:cNvPr id="213" name="テキスト ボックス 212"/>
        <xdr:cNvSpPr txBox="1"/>
      </xdr:nvSpPr>
      <xdr:spPr>
        <a:xfrm>
          <a:off x="3733800" y="1396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54927</xdr:rowOff>
    </xdr:from>
    <xdr:to>
      <xdr:col>15</xdr:col>
      <xdr:colOff>133350</xdr:colOff>
      <xdr:row>82</xdr:row>
      <xdr:rowOff>156527</xdr:rowOff>
    </xdr:to>
    <xdr:sp macro="" textlink="">
      <xdr:nvSpPr>
        <xdr:cNvPr id="214" name="楕円 213"/>
        <xdr:cNvSpPr/>
      </xdr:nvSpPr>
      <xdr:spPr>
        <a:xfrm>
          <a:off x="3175000" y="141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166704</xdr:rowOff>
    </xdr:from>
    <xdr:ext cx="762000" cy="259045"/>
    <xdr:sp macro="" textlink="">
      <xdr:nvSpPr>
        <xdr:cNvPr id="215" name="テキスト ボックス 214"/>
        <xdr:cNvSpPr txBox="1"/>
      </xdr:nvSpPr>
      <xdr:spPr>
        <a:xfrm>
          <a:off x="2844800" y="138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34272</xdr:rowOff>
    </xdr:from>
    <xdr:to>
      <xdr:col>11</xdr:col>
      <xdr:colOff>82550</xdr:colOff>
      <xdr:row>82</xdr:row>
      <xdr:rowOff>135872</xdr:rowOff>
    </xdr:to>
    <xdr:sp macro="" textlink="">
      <xdr:nvSpPr>
        <xdr:cNvPr id="216" name="楕円 215"/>
        <xdr:cNvSpPr/>
      </xdr:nvSpPr>
      <xdr:spPr>
        <a:xfrm>
          <a:off x="2286000" y="140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146049</xdr:rowOff>
    </xdr:from>
    <xdr:ext cx="762000" cy="259045"/>
    <xdr:sp macro="" textlink="">
      <xdr:nvSpPr>
        <xdr:cNvPr id="217" name="テキスト ボックス 216"/>
        <xdr:cNvSpPr txBox="1"/>
      </xdr:nvSpPr>
      <xdr:spPr>
        <a:xfrm>
          <a:off x="1955800" y="1386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121968</xdr:rowOff>
    </xdr:from>
    <xdr:to>
      <xdr:col>7</xdr:col>
      <xdr:colOff>31750</xdr:colOff>
      <xdr:row>82</xdr:row>
      <xdr:rowOff>52118</xdr:rowOff>
    </xdr:to>
    <xdr:sp macro="" textlink="">
      <xdr:nvSpPr>
        <xdr:cNvPr id="218" name="楕円 217"/>
        <xdr:cNvSpPr/>
      </xdr:nvSpPr>
      <xdr:spPr>
        <a:xfrm>
          <a:off x="1397000" y="140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62295</xdr:rowOff>
    </xdr:from>
    <xdr:ext cx="762000" cy="259045"/>
    <xdr:sp macro="" textlink="">
      <xdr:nvSpPr>
        <xdr:cNvPr id="219" name="テキスト ボックス 218"/>
        <xdr:cNvSpPr txBox="1"/>
      </xdr:nvSpPr>
      <xdr:spPr>
        <a:xfrm>
          <a:off x="1066800" y="1377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人事院や愛媛県人事委員会の勧告を参考に、給与制度を見直すことにより、国等と概ね均衡を保っている。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今後も引き続き、国・愛媛県・類似団体との均衡を図るとともに、本市の財政状況等を踏まえた適正な給与水準を維持する。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5" name="直線コネクタ 254"/>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58" name="直線コネクタ 257"/>
        <xdr:cNvCxnSpPr/>
      </xdr:nvCxnSpPr>
      <xdr:spPr>
        <a:xfrm>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1" name="直線コネクタ 260"/>
        <xdr:cNvCxnSpPr/>
      </xdr:nvCxnSpPr>
      <xdr:spPr>
        <a:xfrm flipV="1">
          <a:off x="14401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15421</xdr:rowOff>
    </xdr:to>
    <xdr:cxnSp macro="">
      <xdr:nvCxnSpPr>
        <xdr:cNvPr id="264" name="直線コネクタ 263"/>
        <xdr:cNvCxnSpPr/>
      </xdr:nvCxnSpPr>
      <xdr:spPr>
        <a:xfrm flipV="1">
          <a:off x="13512800" y="147428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4" name="楕円 273"/>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5"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7" name="テキスト ボックス 276"/>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0" name="楕円 279"/>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1" name="テキスト ボックス 280"/>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2" name="楕円 281"/>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3" name="テキスト ボックス 282"/>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松山市人材育成・行政経営改革方針に基づき、計画的な職員採用や業務の簡素化・効率化、民間委託の活用などにより、職員数の適正化に努めており、類似団体よりも少ない水準を維持してきた。今後も、引き続き定員管理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116417</xdr:rowOff>
    </xdr:from>
    <xdr:to>
      <xdr:col>81</xdr:col>
      <xdr:colOff>44450</xdr:colOff>
      <xdr:row>59</xdr:row>
      <xdr:rowOff>120438</xdr:rowOff>
    </xdr:to>
    <xdr:cxnSp macro="">
      <xdr:nvCxnSpPr>
        <xdr:cNvPr id="318" name="直線コネクタ 317"/>
        <xdr:cNvCxnSpPr/>
      </xdr:nvCxnSpPr>
      <xdr:spPr>
        <a:xfrm>
          <a:off x="16179800" y="1023196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116417</xdr:rowOff>
    </xdr:from>
    <xdr:to>
      <xdr:col>77</xdr:col>
      <xdr:colOff>44450</xdr:colOff>
      <xdr:row>59</xdr:row>
      <xdr:rowOff>124460</xdr:rowOff>
    </xdr:to>
    <xdr:cxnSp macro="">
      <xdr:nvCxnSpPr>
        <xdr:cNvPr id="321" name="直線コネクタ 320"/>
        <xdr:cNvCxnSpPr/>
      </xdr:nvCxnSpPr>
      <xdr:spPr>
        <a:xfrm flipV="1">
          <a:off x="15290800" y="1023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96308</xdr:rowOff>
    </xdr:from>
    <xdr:to>
      <xdr:col>72</xdr:col>
      <xdr:colOff>203200</xdr:colOff>
      <xdr:row>59</xdr:row>
      <xdr:rowOff>124460</xdr:rowOff>
    </xdr:to>
    <xdr:cxnSp macro="">
      <xdr:nvCxnSpPr>
        <xdr:cNvPr id="324" name="直線コネクタ 323"/>
        <xdr:cNvCxnSpPr/>
      </xdr:nvCxnSpPr>
      <xdr:spPr>
        <a:xfrm>
          <a:off x="14401800" y="1021185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96308</xdr:rowOff>
    </xdr:to>
    <xdr:cxnSp macro="">
      <xdr:nvCxnSpPr>
        <xdr:cNvPr id="327" name="直線コネクタ 326"/>
        <xdr:cNvCxnSpPr/>
      </xdr:nvCxnSpPr>
      <xdr:spPr>
        <a:xfrm>
          <a:off x="13512800" y="1019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69638</xdr:rowOff>
    </xdr:from>
    <xdr:to>
      <xdr:col>81</xdr:col>
      <xdr:colOff>95250</xdr:colOff>
      <xdr:row>59</xdr:row>
      <xdr:rowOff>171238</xdr:rowOff>
    </xdr:to>
    <xdr:sp macro="" textlink="">
      <xdr:nvSpPr>
        <xdr:cNvPr id="337" name="楕円 336"/>
        <xdr:cNvSpPr/>
      </xdr:nvSpPr>
      <xdr:spPr>
        <a:xfrm>
          <a:off x="169672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86165</xdr:rowOff>
    </xdr:from>
    <xdr:ext cx="762000" cy="259045"/>
    <xdr:sp macro="" textlink="">
      <xdr:nvSpPr>
        <xdr:cNvPr id="338" name="定員管理の状況該当値テキスト"/>
        <xdr:cNvSpPr txBox="1"/>
      </xdr:nvSpPr>
      <xdr:spPr>
        <a:xfrm>
          <a:off x="17106900" y="1003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65617</xdr:rowOff>
    </xdr:from>
    <xdr:to>
      <xdr:col>77</xdr:col>
      <xdr:colOff>95250</xdr:colOff>
      <xdr:row>59</xdr:row>
      <xdr:rowOff>167217</xdr:rowOff>
    </xdr:to>
    <xdr:sp macro="" textlink="">
      <xdr:nvSpPr>
        <xdr:cNvPr id="339" name="楕円 338"/>
        <xdr:cNvSpPr/>
      </xdr:nvSpPr>
      <xdr:spPr>
        <a:xfrm>
          <a:off x="16129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5944</xdr:rowOff>
    </xdr:from>
    <xdr:ext cx="736600" cy="259045"/>
    <xdr:sp macro="" textlink="">
      <xdr:nvSpPr>
        <xdr:cNvPr id="340" name="テキスト ボックス 339"/>
        <xdr:cNvSpPr txBox="1"/>
      </xdr:nvSpPr>
      <xdr:spPr>
        <a:xfrm>
          <a:off x="15798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1" name="楕円 340"/>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2" name="テキスト ボックス 341"/>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45508</xdr:rowOff>
    </xdr:from>
    <xdr:to>
      <xdr:col>68</xdr:col>
      <xdr:colOff>203200</xdr:colOff>
      <xdr:row>59</xdr:row>
      <xdr:rowOff>147108</xdr:rowOff>
    </xdr:to>
    <xdr:sp macro="" textlink="">
      <xdr:nvSpPr>
        <xdr:cNvPr id="343" name="楕円 342"/>
        <xdr:cNvSpPr/>
      </xdr:nvSpPr>
      <xdr:spPr>
        <a:xfrm>
          <a:off x="14351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157285</xdr:rowOff>
    </xdr:from>
    <xdr:ext cx="762000" cy="259045"/>
    <xdr:sp macro="" textlink="">
      <xdr:nvSpPr>
        <xdr:cNvPr id="344" name="テキスト ボックス 343"/>
        <xdr:cNvSpPr txBox="1"/>
      </xdr:nvSpPr>
      <xdr:spPr>
        <a:xfrm>
          <a:off x="14020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5" name="楕円 344"/>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46" name="テキスト ボックス 345"/>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公営企業債の償還終了などで準元利償還金が減少したものの、臨時財政対策債の元利償還金が増加したことなどから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年度の単年度実質公債費比率は７．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％と前年度比０．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ポイントの増となった。また、平成２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年度の数値より平成２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年度の数値の方が良好であったため、３か年平均では、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％と昨年度比０．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ポイントの悪化となっている。今後も本市策定</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健全な財政運営へのガイドライン</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を遵守しながら、計画的な市債発行に努めていく</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ものの、公共施設の老朽更新や大型事業が控えていることから、一定期間、数値の上昇が懸念される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117348</xdr:rowOff>
    </xdr:to>
    <xdr:cxnSp macro="">
      <xdr:nvCxnSpPr>
        <xdr:cNvPr id="378" name="直線コネクタ 377"/>
        <xdr:cNvCxnSpPr/>
      </xdr:nvCxnSpPr>
      <xdr:spPr>
        <a:xfrm>
          <a:off x="16179800" y="690778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49784</xdr:rowOff>
    </xdr:to>
    <xdr:cxnSp macro="">
      <xdr:nvCxnSpPr>
        <xdr:cNvPr id="381" name="直線コネクタ 380"/>
        <xdr:cNvCxnSpPr/>
      </xdr:nvCxnSpPr>
      <xdr:spPr>
        <a:xfrm>
          <a:off x="15290800" y="68788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59436</xdr:rowOff>
    </xdr:to>
    <xdr:cxnSp macro="">
      <xdr:nvCxnSpPr>
        <xdr:cNvPr id="384" name="直線コネクタ 383"/>
        <xdr:cNvCxnSpPr/>
      </xdr:nvCxnSpPr>
      <xdr:spPr>
        <a:xfrm flipV="1">
          <a:off x="14401800" y="68788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155956</xdr:rowOff>
    </xdr:to>
    <xdr:cxnSp macro="">
      <xdr:nvCxnSpPr>
        <xdr:cNvPr id="387" name="直線コネクタ 386"/>
        <xdr:cNvCxnSpPr/>
      </xdr:nvCxnSpPr>
      <xdr:spPr>
        <a:xfrm flipV="1">
          <a:off x="13512800" y="69174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7" name="楕円 396"/>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38625</xdr:rowOff>
    </xdr:from>
    <xdr:ext cx="762000" cy="259045"/>
    <xdr:sp macro="" textlink="">
      <xdr:nvSpPr>
        <xdr:cNvPr id="398" name="公債費負担の状況該当値テキスト"/>
        <xdr:cNvSpPr txBox="1"/>
      </xdr:nvSpPr>
      <xdr:spPr>
        <a:xfrm>
          <a:off x="17106900" y="689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399" name="楕円 398"/>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85361</xdr:rowOff>
    </xdr:from>
    <xdr:ext cx="736600" cy="259045"/>
    <xdr:sp macro="" textlink="">
      <xdr:nvSpPr>
        <xdr:cNvPr id="400" name="テキスト ボックス 399"/>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1" name="楕円 400"/>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2" name="テキスト ボックス 401"/>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3" name="楕円 402"/>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4" name="テキスト ボックス 403"/>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5" name="楕円 404"/>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6" name="テキスト ボックス 405"/>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衛生事務組合の借入に伴う組合負担等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見込額の増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による将来負担額の増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愛媛国体開催経費等への基金活用による充当可能基金の減、公債費の償還や算入終了によって、基準財政需要額算定見込額が減となったことなどから、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６１．２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％となり、前年比１．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ポイントの増となった。今後も本市策定</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「健全な財政運営へのガイドライン」</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に基づき市債残高の縮減や交付税算入率の高い起債の優先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借入に努めていくものの、大型事業の実施や公共施設更新等の財源に充当可能基金の取り崩しを見込んでいる状況等を鑑み、早急な改善は難しい。</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106045</xdr:rowOff>
    </xdr:from>
    <xdr:to>
      <xdr:col>81</xdr:col>
      <xdr:colOff>44450</xdr:colOff>
      <xdr:row>16</xdr:row>
      <xdr:rowOff>119719</xdr:rowOff>
    </xdr:to>
    <xdr:cxnSp macro="">
      <xdr:nvCxnSpPr>
        <xdr:cNvPr id="440" name="直線コネクタ 439"/>
        <xdr:cNvCxnSpPr/>
      </xdr:nvCxnSpPr>
      <xdr:spPr>
        <a:xfrm>
          <a:off x="16179800" y="2849245"/>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90763</xdr:rowOff>
    </xdr:from>
    <xdr:to>
      <xdr:col>77</xdr:col>
      <xdr:colOff>44450</xdr:colOff>
      <xdr:row>16</xdr:row>
      <xdr:rowOff>106045</xdr:rowOff>
    </xdr:to>
    <xdr:cxnSp macro="">
      <xdr:nvCxnSpPr>
        <xdr:cNvPr id="443" name="直線コネクタ 442"/>
        <xdr:cNvCxnSpPr/>
      </xdr:nvCxnSpPr>
      <xdr:spPr>
        <a:xfrm>
          <a:off x="15290800" y="283396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74676</xdr:rowOff>
    </xdr:from>
    <xdr:to>
      <xdr:col>72</xdr:col>
      <xdr:colOff>203200</xdr:colOff>
      <xdr:row>16</xdr:row>
      <xdr:rowOff>90763</xdr:rowOff>
    </xdr:to>
    <xdr:cxnSp macro="">
      <xdr:nvCxnSpPr>
        <xdr:cNvPr id="446" name="直線コネクタ 445"/>
        <xdr:cNvCxnSpPr/>
      </xdr:nvCxnSpPr>
      <xdr:spPr>
        <a:xfrm>
          <a:off x="14401800" y="28178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74676</xdr:rowOff>
    </xdr:from>
    <xdr:to>
      <xdr:col>68</xdr:col>
      <xdr:colOff>152400</xdr:colOff>
      <xdr:row>16</xdr:row>
      <xdr:rowOff>117306</xdr:rowOff>
    </xdr:to>
    <xdr:cxnSp macro="">
      <xdr:nvCxnSpPr>
        <xdr:cNvPr id="449" name="直線コネクタ 448"/>
        <xdr:cNvCxnSpPr/>
      </xdr:nvCxnSpPr>
      <xdr:spPr>
        <a:xfrm flipV="1">
          <a:off x="13512800" y="2817876"/>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68919</xdr:rowOff>
    </xdr:from>
    <xdr:to>
      <xdr:col>81</xdr:col>
      <xdr:colOff>95250</xdr:colOff>
      <xdr:row>16</xdr:row>
      <xdr:rowOff>170519</xdr:rowOff>
    </xdr:to>
    <xdr:sp macro="" textlink="">
      <xdr:nvSpPr>
        <xdr:cNvPr id="459" name="楕円 458"/>
        <xdr:cNvSpPr/>
      </xdr:nvSpPr>
      <xdr:spPr>
        <a:xfrm>
          <a:off x="169672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40996</xdr:rowOff>
    </xdr:from>
    <xdr:ext cx="762000" cy="259045"/>
    <xdr:sp macro="" textlink="">
      <xdr:nvSpPr>
        <xdr:cNvPr id="460" name="将来負担の状況該当値テキスト"/>
        <xdr:cNvSpPr txBox="1"/>
      </xdr:nvSpPr>
      <xdr:spPr>
        <a:xfrm>
          <a:off x="17106900" y="278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55245</xdr:rowOff>
    </xdr:from>
    <xdr:to>
      <xdr:col>77</xdr:col>
      <xdr:colOff>95250</xdr:colOff>
      <xdr:row>16</xdr:row>
      <xdr:rowOff>156845</xdr:rowOff>
    </xdr:to>
    <xdr:sp macro="" textlink="">
      <xdr:nvSpPr>
        <xdr:cNvPr id="461" name="楕円 460"/>
        <xdr:cNvSpPr/>
      </xdr:nvSpPr>
      <xdr:spPr>
        <a:xfrm>
          <a:off x="16129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141622</xdr:rowOff>
    </xdr:from>
    <xdr:ext cx="736600" cy="259045"/>
    <xdr:sp macro="" textlink="">
      <xdr:nvSpPr>
        <xdr:cNvPr id="462" name="テキスト ボックス 461"/>
        <xdr:cNvSpPr txBox="1"/>
      </xdr:nvSpPr>
      <xdr:spPr>
        <a:xfrm>
          <a:off x="15798800" y="288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39963</xdr:rowOff>
    </xdr:from>
    <xdr:to>
      <xdr:col>73</xdr:col>
      <xdr:colOff>44450</xdr:colOff>
      <xdr:row>16</xdr:row>
      <xdr:rowOff>141563</xdr:rowOff>
    </xdr:to>
    <xdr:sp macro="" textlink="">
      <xdr:nvSpPr>
        <xdr:cNvPr id="463" name="楕円 462"/>
        <xdr:cNvSpPr/>
      </xdr:nvSpPr>
      <xdr:spPr>
        <a:xfrm>
          <a:off x="15240000" y="2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126340</xdr:rowOff>
    </xdr:from>
    <xdr:ext cx="762000" cy="259045"/>
    <xdr:sp macro="" textlink="">
      <xdr:nvSpPr>
        <xdr:cNvPr id="464" name="テキスト ボックス 463"/>
        <xdr:cNvSpPr txBox="1"/>
      </xdr:nvSpPr>
      <xdr:spPr>
        <a:xfrm>
          <a:off x="14909800" y="28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23876</xdr:rowOff>
    </xdr:from>
    <xdr:to>
      <xdr:col>68</xdr:col>
      <xdr:colOff>203200</xdr:colOff>
      <xdr:row>16</xdr:row>
      <xdr:rowOff>125476</xdr:rowOff>
    </xdr:to>
    <xdr:sp macro="" textlink="">
      <xdr:nvSpPr>
        <xdr:cNvPr id="465" name="楕円 464"/>
        <xdr:cNvSpPr/>
      </xdr:nvSpPr>
      <xdr:spPr>
        <a:xfrm>
          <a:off x="14351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110253</xdr:rowOff>
    </xdr:from>
    <xdr:ext cx="762000" cy="259045"/>
    <xdr:sp macro="" textlink="">
      <xdr:nvSpPr>
        <xdr:cNvPr id="466" name="テキスト ボックス 465"/>
        <xdr:cNvSpPr txBox="1"/>
      </xdr:nvSpPr>
      <xdr:spPr>
        <a:xfrm>
          <a:off x="14020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66506</xdr:rowOff>
    </xdr:from>
    <xdr:to>
      <xdr:col>64</xdr:col>
      <xdr:colOff>152400</xdr:colOff>
      <xdr:row>16</xdr:row>
      <xdr:rowOff>168106</xdr:rowOff>
    </xdr:to>
    <xdr:sp macro="" textlink="">
      <xdr:nvSpPr>
        <xdr:cNvPr id="467" name="楕円 466"/>
        <xdr:cNvSpPr/>
      </xdr:nvSpPr>
      <xdr:spPr>
        <a:xfrm>
          <a:off x="13462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152883</xdr:rowOff>
    </xdr:from>
    <xdr:ext cx="762000" cy="259045"/>
    <xdr:sp macro="" textlink="">
      <xdr:nvSpPr>
        <xdr:cNvPr id="468" name="テキスト ボックス 467"/>
        <xdr:cNvSpPr txBox="1"/>
      </xdr:nvSpPr>
      <xdr:spPr>
        <a:xfrm>
          <a:off x="13131800" y="28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松山市人材育成・行政経営改革方針に沿った定員管理及び給与等の適正化や指定管理者制度等民間委託の推進等により人件費の縮減を図っており、類似団体の平均値を下回る健全な水準を維持している。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130810</xdr:rowOff>
    </xdr:to>
    <xdr:cxnSp macro="">
      <xdr:nvCxnSpPr>
        <xdr:cNvPr id="66" name="直線コネクタ 65"/>
        <xdr:cNvCxnSpPr/>
      </xdr:nvCxnSpPr>
      <xdr:spPr>
        <a:xfrm flipV="1">
          <a:off x="3987800" y="611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130810</xdr:rowOff>
    </xdr:to>
    <xdr:cxnSp macro="">
      <xdr:nvCxnSpPr>
        <xdr:cNvPr id="69" name="直線コネクタ 68"/>
        <xdr:cNvCxnSpPr/>
      </xdr:nvCxnSpPr>
      <xdr:spPr>
        <a:xfrm>
          <a:off x="3098800" y="606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85090</xdr:rowOff>
    </xdr:to>
    <xdr:cxnSp macro="">
      <xdr:nvCxnSpPr>
        <xdr:cNvPr id="72" name="直線コネクタ 71"/>
        <xdr:cNvCxnSpPr/>
      </xdr:nvCxnSpPr>
      <xdr:spPr>
        <a:xfrm flipV="1">
          <a:off x="2209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85090</xdr:rowOff>
    </xdr:to>
    <xdr:cxnSp macro="">
      <xdr:nvCxnSpPr>
        <xdr:cNvPr id="75" name="直線コネクタ 74"/>
        <xdr:cNvCxnSpPr/>
      </xdr:nvCxnSpPr>
      <xdr:spPr>
        <a:xfrm>
          <a:off x="1320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３年毎に行う固定資産税評価鑑定の委託業務終了等により昨年度より０．５ポイント減少している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。類似団体と比較して数値が高</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のは、松山市人材育成・行政経営改革方針に基づき、民間委託の活用を積極的に行い、指定管理者制度や包括的民間委託を拡大してきたことで、職員人件費等から委託料（物件費）へのシフト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。今後も、コストの縮減やサービス水準の維持・向上が図られることを前提に民間委託等を推進する。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119380</xdr:rowOff>
    </xdr:to>
    <xdr:cxnSp macro="">
      <xdr:nvCxnSpPr>
        <xdr:cNvPr id="125" name="直線コネクタ 124"/>
        <xdr:cNvCxnSpPr/>
      </xdr:nvCxnSpPr>
      <xdr:spPr>
        <a:xfrm flipV="1">
          <a:off x="15671800" y="2786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119380</xdr:rowOff>
    </xdr:to>
    <xdr:cxnSp macro="">
      <xdr:nvCxnSpPr>
        <xdr:cNvPr id="128" name="直線コネクタ 127"/>
        <xdr:cNvCxnSpPr/>
      </xdr:nvCxnSpPr>
      <xdr:spPr>
        <a:xfrm>
          <a:off x="14782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58420</xdr:rowOff>
    </xdr:to>
    <xdr:cxnSp macro="">
      <xdr:nvCxnSpPr>
        <xdr:cNvPr id="131" name="直線コネクタ 130"/>
        <xdr:cNvCxnSpPr/>
      </xdr:nvCxnSpPr>
      <xdr:spPr>
        <a:xfrm>
          <a:off x="13893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168910</xdr:rowOff>
    </xdr:to>
    <xdr:cxnSp macro="">
      <xdr:nvCxnSpPr>
        <xdr:cNvPr id="134" name="直線コネクタ 133"/>
        <xdr:cNvCxnSpPr/>
      </xdr:nvCxnSpPr>
      <xdr:spPr>
        <a:xfrm>
          <a:off x="13004800" y="267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5" name="物件費該当値テキスト"/>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7" name="テキスト ボックス 146"/>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51" name="テキスト ボックス 150"/>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2" name="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3" name="テキスト ボックス 152"/>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類似団体平均を上回り、かつ年々上昇傾向にある要因として、</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平成２９年度は生活保護費が減少したものの、子ども・子育て支援新制度による保育施設運営費等の対象施設数と単価の増や、</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障害福祉サービス費</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のサービス利用者数と支給量の増</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今後においても扶助費の伸びが想定され</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、自助努力による改善は困難な状況と考える。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31750</xdr:rowOff>
    </xdr:to>
    <xdr:cxnSp macro="">
      <xdr:nvCxnSpPr>
        <xdr:cNvPr id="186" name="直線コネクタ 185"/>
        <xdr:cNvCxnSpPr/>
      </xdr:nvCxnSpPr>
      <xdr:spPr>
        <a:xfrm>
          <a:off x="3987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127000</xdr:rowOff>
    </xdr:to>
    <xdr:cxnSp macro="">
      <xdr:nvCxnSpPr>
        <xdr:cNvPr id="189" name="直線コネクタ 188"/>
        <xdr:cNvCxnSpPr/>
      </xdr:nvCxnSpPr>
      <xdr:spPr>
        <a:xfrm>
          <a:off x="3098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127000</xdr:rowOff>
    </xdr:to>
    <xdr:cxnSp macro="">
      <xdr:nvCxnSpPr>
        <xdr:cNvPr id="192" name="直線コネクタ 191"/>
        <xdr:cNvCxnSpPr/>
      </xdr:nvCxnSpPr>
      <xdr:spPr>
        <a:xfrm>
          <a:off x="2209800" y="1000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58</xdr:row>
      <xdr:rowOff>63500</xdr:rowOff>
    </xdr:to>
    <xdr:cxnSp macro="">
      <xdr:nvCxnSpPr>
        <xdr:cNvPr id="195" name="直線コネクタ 194"/>
        <xdr:cNvCxnSpPr/>
      </xdr:nvCxnSpPr>
      <xdr:spPr>
        <a:xfrm>
          <a:off x="13208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5" name="楕円 204"/>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6"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1" name="楕円 210"/>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2" name="テキスト ボックス 211"/>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3" name="楕円 212"/>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4" name="テキスト ボックス 213"/>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類似団体と同様の推移をしている。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年度は、特別会計への繰出金が増加したことなどから、昨年度より数値が０．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134620</xdr:rowOff>
    </xdr:to>
    <xdr:cxnSp macro="">
      <xdr:nvCxnSpPr>
        <xdr:cNvPr id="247" name="直線コネクタ 246"/>
        <xdr:cNvCxnSpPr/>
      </xdr:nvCxnSpPr>
      <xdr:spPr>
        <a:xfrm>
          <a:off x="15671800" y="971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111760</xdr:rowOff>
    </xdr:to>
    <xdr:cxnSp macro="">
      <xdr:nvCxnSpPr>
        <xdr:cNvPr id="250" name="直線コネクタ 249"/>
        <xdr:cNvCxnSpPr/>
      </xdr:nvCxnSpPr>
      <xdr:spPr>
        <a:xfrm>
          <a:off x="14782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81280</xdr:rowOff>
    </xdr:to>
    <xdr:cxnSp macro="">
      <xdr:nvCxnSpPr>
        <xdr:cNvPr id="253" name="直線コネクタ 252"/>
        <xdr:cNvCxnSpPr/>
      </xdr:nvCxnSpPr>
      <xdr:spPr>
        <a:xfrm>
          <a:off x="13893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27940</xdr:rowOff>
    </xdr:to>
    <xdr:cxnSp macro="">
      <xdr:nvCxnSpPr>
        <xdr:cNvPr id="256" name="直線コネクタ 255"/>
        <xdr:cNvCxnSpPr/>
      </xdr:nvCxnSpPr>
      <xdr:spPr>
        <a:xfrm>
          <a:off x="13004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6" name="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7"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8" name="楕円 267"/>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69" name="テキスト ボックス 268"/>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0" name="楕円 269"/>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71" name="テキスト ボックス 270"/>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2" name="楕円 271"/>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73" name="テキスト ボックス 272"/>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4" name="楕円 273"/>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5" name="テキスト ボックス 274"/>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公共下水道会計負担金の算定方法を統一基準に改めたことによる減など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から、補助費等の経常経費充当一般財源は昨年度より約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、割合としては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151493</xdr:rowOff>
    </xdr:to>
    <xdr:cxnSp macro="">
      <xdr:nvCxnSpPr>
        <xdr:cNvPr id="310" name="直線コネクタ 309"/>
        <xdr:cNvCxnSpPr/>
      </xdr:nvCxnSpPr>
      <xdr:spPr>
        <a:xfrm flipV="1">
          <a:off x="15671800" y="59563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140607</xdr:rowOff>
    </xdr:from>
    <xdr:to>
      <xdr:col>78</xdr:col>
      <xdr:colOff>69850</xdr:colOff>
      <xdr:row>35</xdr:row>
      <xdr:rowOff>151493</xdr:rowOff>
    </xdr:to>
    <xdr:cxnSp macro="">
      <xdr:nvCxnSpPr>
        <xdr:cNvPr id="313" name="直線コネクタ 312"/>
        <xdr:cNvCxnSpPr/>
      </xdr:nvCxnSpPr>
      <xdr:spPr>
        <a:xfrm>
          <a:off x="14782800" y="614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129722</xdr:rowOff>
    </xdr:from>
    <xdr:to>
      <xdr:col>73</xdr:col>
      <xdr:colOff>180975</xdr:colOff>
      <xdr:row>35</xdr:row>
      <xdr:rowOff>140607</xdr:rowOff>
    </xdr:to>
    <xdr:cxnSp macro="">
      <xdr:nvCxnSpPr>
        <xdr:cNvPr id="316" name="直線コネクタ 315"/>
        <xdr:cNvCxnSpPr/>
      </xdr:nvCxnSpPr>
      <xdr:spPr>
        <a:xfrm>
          <a:off x="13893800" y="613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129722</xdr:rowOff>
    </xdr:from>
    <xdr:to>
      <xdr:col>69</xdr:col>
      <xdr:colOff>92075</xdr:colOff>
      <xdr:row>36</xdr:row>
      <xdr:rowOff>78014</xdr:rowOff>
    </xdr:to>
    <xdr:cxnSp macro="">
      <xdr:nvCxnSpPr>
        <xdr:cNvPr id="319" name="直線コネクタ 318"/>
        <xdr:cNvCxnSpPr/>
      </xdr:nvCxnSpPr>
      <xdr:spPr>
        <a:xfrm flipV="1">
          <a:off x="13004800" y="61304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9" name="楕円 328"/>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0"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1" name="楕円 330"/>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2" name="テキスト ボックス 331"/>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89807</xdr:rowOff>
    </xdr:from>
    <xdr:to>
      <xdr:col>74</xdr:col>
      <xdr:colOff>31750</xdr:colOff>
      <xdr:row>36</xdr:row>
      <xdr:rowOff>19957</xdr:rowOff>
    </xdr:to>
    <xdr:sp macro="" textlink="">
      <xdr:nvSpPr>
        <xdr:cNvPr id="333" name="楕円 332"/>
        <xdr:cNvSpPr/>
      </xdr:nvSpPr>
      <xdr:spPr>
        <a:xfrm>
          <a:off x="14732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30134</xdr:rowOff>
    </xdr:from>
    <xdr:ext cx="762000" cy="259045"/>
    <xdr:sp macro="" textlink="">
      <xdr:nvSpPr>
        <xdr:cNvPr id="334" name="テキスト ボックス 333"/>
        <xdr:cNvSpPr txBox="1"/>
      </xdr:nvSpPr>
      <xdr:spPr>
        <a:xfrm>
          <a:off x="14401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78922</xdr:rowOff>
    </xdr:from>
    <xdr:to>
      <xdr:col>69</xdr:col>
      <xdr:colOff>142875</xdr:colOff>
      <xdr:row>36</xdr:row>
      <xdr:rowOff>9072</xdr:rowOff>
    </xdr:to>
    <xdr:sp macro="" textlink="">
      <xdr:nvSpPr>
        <xdr:cNvPr id="335" name="楕円 334"/>
        <xdr:cNvSpPr/>
      </xdr:nvSpPr>
      <xdr:spPr>
        <a:xfrm>
          <a:off x="13843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19249</xdr:rowOff>
    </xdr:from>
    <xdr:ext cx="762000" cy="259045"/>
    <xdr:sp macro="" textlink="">
      <xdr:nvSpPr>
        <xdr:cNvPr id="336" name="テキスト ボックス 335"/>
        <xdr:cNvSpPr txBox="1"/>
      </xdr:nvSpPr>
      <xdr:spPr>
        <a:xfrm>
          <a:off x="13512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7" name="楕円 336"/>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8" name="テキスト ボックス 337"/>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健全な財政運営へのガイドラインを遵守した財政運営に努めており、類似団体の数値を下回る健全な水準を維持している。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今後も引き続き市債借入の抑制など将来負担の軽減を図り、健全な財政運営に努める。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54611</xdr:rowOff>
    </xdr:to>
    <xdr:cxnSp macro="">
      <xdr:nvCxnSpPr>
        <xdr:cNvPr id="371" name="直線コネクタ 370"/>
        <xdr:cNvCxnSpPr/>
      </xdr:nvCxnSpPr>
      <xdr:spPr>
        <a:xfrm>
          <a:off x="3987800" y="132410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39370</xdr:rowOff>
    </xdr:to>
    <xdr:cxnSp macro="">
      <xdr:nvCxnSpPr>
        <xdr:cNvPr id="374" name="直線コネクタ 373"/>
        <xdr:cNvCxnSpPr/>
      </xdr:nvCxnSpPr>
      <xdr:spPr>
        <a:xfrm>
          <a:off x="3098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31750</xdr:rowOff>
    </xdr:to>
    <xdr:cxnSp macro="">
      <xdr:nvCxnSpPr>
        <xdr:cNvPr id="377" name="直線コネクタ 376"/>
        <xdr:cNvCxnSpPr/>
      </xdr:nvCxnSpPr>
      <xdr:spPr>
        <a:xfrm flipV="1">
          <a:off x="2209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62230</xdr:rowOff>
    </xdr:to>
    <xdr:cxnSp macro="">
      <xdr:nvCxnSpPr>
        <xdr:cNvPr id="380" name="直線コネクタ 379"/>
        <xdr:cNvCxnSpPr/>
      </xdr:nvCxnSpPr>
      <xdr:spPr>
        <a:xfrm flipV="1">
          <a:off x="1320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90" name="楕円 389"/>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20338</xdr:rowOff>
    </xdr:from>
    <xdr:ext cx="762000" cy="259045"/>
    <xdr:sp macro="" textlink="">
      <xdr:nvSpPr>
        <xdr:cNvPr id="391" name="公債費該当値テキスト"/>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2" name="楕円 391"/>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93" name="テキスト ボックス 39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4" name="楕円 393"/>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5" name="テキスト ボックス 394"/>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6" name="楕円 395"/>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7" name="テキスト ボックス 396"/>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8" name="楕円 397"/>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399" name="テキスト ボックス 398"/>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扶助費が類似団体平均を大きく上回っており、厳しい財政状況であるが、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補助費等の減少や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行財政改革による人件費等の抑制に努めたことで、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より２ポイント低く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、概ね適正な数値を維持している。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85089</xdr:rowOff>
    </xdr:to>
    <xdr:cxnSp macro="">
      <xdr:nvCxnSpPr>
        <xdr:cNvPr id="432" name="直線コネクタ 431"/>
        <xdr:cNvCxnSpPr/>
      </xdr:nvCxnSpPr>
      <xdr:spPr>
        <a:xfrm flipV="1">
          <a:off x="15671800" y="131648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77</xdr:row>
      <xdr:rowOff>85089</xdr:rowOff>
    </xdr:to>
    <xdr:cxnSp macro="">
      <xdr:nvCxnSpPr>
        <xdr:cNvPr id="435" name="直線コネクタ 434"/>
        <xdr:cNvCxnSpPr/>
      </xdr:nvCxnSpPr>
      <xdr:spPr>
        <a:xfrm>
          <a:off x="14782800" y="131495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119380</xdr:rowOff>
    </xdr:to>
    <xdr:cxnSp macro="">
      <xdr:nvCxnSpPr>
        <xdr:cNvPr id="438" name="直線コネクタ 437"/>
        <xdr:cNvCxnSpPr/>
      </xdr:nvCxnSpPr>
      <xdr:spPr>
        <a:xfrm>
          <a:off x="13893800" y="13042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76</xdr:row>
      <xdr:rowOff>12700</xdr:rowOff>
    </xdr:to>
    <xdr:cxnSp macro="">
      <xdr:nvCxnSpPr>
        <xdr:cNvPr id="441" name="直線コネクタ 440"/>
        <xdr:cNvCxnSpPr/>
      </xdr:nvCxnSpPr>
      <xdr:spPr>
        <a:xfrm>
          <a:off x="13004800" y="13027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51" name="楕円 450"/>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52"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53" name="楕円 452"/>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54" name="テキスト ボックス 453"/>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55" name="楕円 454"/>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56" name="テキスト ボックス 455"/>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7" name="楕円 456"/>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8" name="テキスト ボックス 45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9" name="楕円 458"/>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60" name="テキスト ボックス 459"/>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111394</xdr:rowOff>
    </xdr:from>
    <xdr:to>
      <xdr:col>29</xdr:col>
      <xdr:colOff>127000</xdr:colOff>
      <xdr:row>19</xdr:row>
      <xdr:rowOff>117292</xdr:rowOff>
    </xdr:to>
    <xdr:cxnSp macro="">
      <xdr:nvCxnSpPr>
        <xdr:cNvPr id="48" name="直線コネクタ 47"/>
        <xdr:cNvCxnSpPr/>
      </xdr:nvCxnSpPr>
      <xdr:spPr bwMode="auto">
        <a:xfrm>
          <a:off x="5003800" y="3416569"/>
          <a:ext cx="647700" cy="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99690</xdr:rowOff>
    </xdr:from>
    <xdr:to>
      <xdr:col>26</xdr:col>
      <xdr:colOff>50800</xdr:colOff>
      <xdr:row>19</xdr:row>
      <xdr:rowOff>111394</xdr:rowOff>
    </xdr:to>
    <xdr:cxnSp macro="">
      <xdr:nvCxnSpPr>
        <xdr:cNvPr id="51" name="直線コネクタ 50"/>
        <xdr:cNvCxnSpPr/>
      </xdr:nvCxnSpPr>
      <xdr:spPr bwMode="auto">
        <a:xfrm>
          <a:off x="4305300" y="3404865"/>
          <a:ext cx="698500" cy="1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99690</xdr:rowOff>
    </xdr:from>
    <xdr:to>
      <xdr:col>22</xdr:col>
      <xdr:colOff>114300</xdr:colOff>
      <xdr:row>19</xdr:row>
      <xdr:rowOff>100010</xdr:rowOff>
    </xdr:to>
    <xdr:cxnSp macro="">
      <xdr:nvCxnSpPr>
        <xdr:cNvPr id="54" name="直線コネクタ 53"/>
        <xdr:cNvCxnSpPr/>
      </xdr:nvCxnSpPr>
      <xdr:spPr bwMode="auto">
        <a:xfrm flipV="1">
          <a:off x="3606800" y="3404865"/>
          <a:ext cx="6985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100010</xdr:rowOff>
    </xdr:from>
    <xdr:to>
      <xdr:col>18</xdr:col>
      <xdr:colOff>177800</xdr:colOff>
      <xdr:row>20</xdr:row>
      <xdr:rowOff>40574</xdr:rowOff>
    </xdr:to>
    <xdr:cxnSp macro="">
      <xdr:nvCxnSpPr>
        <xdr:cNvPr id="57" name="直線コネクタ 56"/>
        <xdr:cNvCxnSpPr/>
      </xdr:nvCxnSpPr>
      <xdr:spPr bwMode="auto">
        <a:xfrm flipV="1">
          <a:off x="2908300" y="3405185"/>
          <a:ext cx="698500" cy="11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66492</xdr:rowOff>
    </xdr:from>
    <xdr:to>
      <xdr:col>29</xdr:col>
      <xdr:colOff>177800</xdr:colOff>
      <xdr:row>19</xdr:row>
      <xdr:rowOff>168092</xdr:rowOff>
    </xdr:to>
    <xdr:sp macro="" textlink="">
      <xdr:nvSpPr>
        <xdr:cNvPr id="67" name="楕円 66"/>
        <xdr:cNvSpPr/>
      </xdr:nvSpPr>
      <xdr:spPr bwMode="auto">
        <a:xfrm>
          <a:off x="5600700" y="337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146519</xdr:rowOff>
    </xdr:from>
    <xdr:ext cx="762000" cy="259045"/>
    <xdr:sp macro="" textlink="">
      <xdr:nvSpPr>
        <xdr:cNvPr id="68" name="人口1人当たり決算額の推移該当値テキスト130"/>
        <xdr:cNvSpPr txBox="1"/>
      </xdr:nvSpPr>
      <xdr:spPr>
        <a:xfrm>
          <a:off x="5740400" y="328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60594</xdr:rowOff>
    </xdr:from>
    <xdr:to>
      <xdr:col>26</xdr:col>
      <xdr:colOff>101600</xdr:colOff>
      <xdr:row>19</xdr:row>
      <xdr:rowOff>162194</xdr:rowOff>
    </xdr:to>
    <xdr:sp macro="" textlink="">
      <xdr:nvSpPr>
        <xdr:cNvPr id="69" name="楕円 68"/>
        <xdr:cNvSpPr/>
      </xdr:nvSpPr>
      <xdr:spPr bwMode="auto">
        <a:xfrm>
          <a:off x="4953000" y="336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146971</xdr:rowOff>
    </xdr:from>
    <xdr:ext cx="736600" cy="259045"/>
    <xdr:sp macro="" textlink="">
      <xdr:nvSpPr>
        <xdr:cNvPr id="70" name="テキスト ボックス 69"/>
        <xdr:cNvSpPr txBox="1"/>
      </xdr:nvSpPr>
      <xdr:spPr>
        <a:xfrm>
          <a:off x="4622800" y="3452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48890</xdr:rowOff>
    </xdr:from>
    <xdr:to>
      <xdr:col>22</xdr:col>
      <xdr:colOff>165100</xdr:colOff>
      <xdr:row>19</xdr:row>
      <xdr:rowOff>150490</xdr:rowOff>
    </xdr:to>
    <xdr:sp macro="" textlink="">
      <xdr:nvSpPr>
        <xdr:cNvPr id="71" name="楕円 70"/>
        <xdr:cNvSpPr/>
      </xdr:nvSpPr>
      <xdr:spPr bwMode="auto">
        <a:xfrm>
          <a:off x="4254500" y="335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135267</xdr:rowOff>
    </xdr:from>
    <xdr:ext cx="762000" cy="259045"/>
    <xdr:sp macro="" textlink="">
      <xdr:nvSpPr>
        <xdr:cNvPr id="72" name="テキスト ボックス 71"/>
        <xdr:cNvSpPr txBox="1"/>
      </xdr:nvSpPr>
      <xdr:spPr>
        <a:xfrm>
          <a:off x="3924300" y="344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49210</xdr:rowOff>
    </xdr:from>
    <xdr:to>
      <xdr:col>19</xdr:col>
      <xdr:colOff>38100</xdr:colOff>
      <xdr:row>19</xdr:row>
      <xdr:rowOff>150810</xdr:rowOff>
    </xdr:to>
    <xdr:sp macro="" textlink="">
      <xdr:nvSpPr>
        <xdr:cNvPr id="73" name="楕円 72"/>
        <xdr:cNvSpPr/>
      </xdr:nvSpPr>
      <xdr:spPr bwMode="auto">
        <a:xfrm>
          <a:off x="3556000" y="335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135587</xdr:rowOff>
    </xdr:from>
    <xdr:ext cx="762000" cy="259045"/>
    <xdr:sp macro="" textlink="">
      <xdr:nvSpPr>
        <xdr:cNvPr id="74" name="テキスト ボックス 73"/>
        <xdr:cNvSpPr txBox="1"/>
      </xdr:nvSpPr>
      <xdr:spPr>
        <a:xfrm>
          <a:off x="3225800" y="344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161224</xdr:rowOff>
    </xdr:from>
    <xdr:to>
      <xdr:col>15</xdr:col>
      <xdr:colOff>101600</xdr:colOff>
      <xdr:row>20</xdr:row>
      <xdr:rowOff>91374</xdr:rowOff>
    </xdr:to>
    <xdr:sp macro="" textlink="">
      <xdr:nvSpPr>
        <xdr:cNvPr id="75" name="楕円 74"/>
        <xdr:cNvSpPr/>
      </xdr:nvSpPr>
      <xdr:spPr bwMode="auto">
        <a:xfrm>
          <a:off x="2857500" y="346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76151</xdr:rowOff>
    </xdr:from>
    <xdr:ext cx="762000" cy="259045"/>
    <xdr:sp macro="" textlink="">
      <xdr:nvSpPr>
        <xdr:cNvPr id="76" name="テキスト ボックス 75"/>
        <xdr:cNvSpPr txBox="1"/>
      </xdr:nvSpPr>
      <xdr:spPr>
        <a:xfrm>
          <a:off x="2527300" y="355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40551</xdr:rowOff>
    </xdr:from>
    <xdr:to>
      <xdr:col>29</xdr:col>
      <xdr:colOff>127000</xdr:colOff>
      <xdr:row>35</xdr:row>
      <xdr:rowOff>54725</xdr:rowOff>
    </xdr:to>
    <xdr:cxnSp macro="">
      <xdr:nvCxnSpPr>
        <xdr:cNvPr id="109" name="直線コネクタ 108"/>
        <xdr:cNvCxnSpPr/>
      </xdr:nvCxnSpPr>
      <xdr:spPr bwMode="auto">
        <a:xfrm flipV="1">
          <a:off x="5003800" y="6650901"/>
          <a:ext cx="6477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54725</xdr:rowOff>
    </xdr:from>
    <xdr:to>
      <xdr:col>26</xdr:col>
      <xdr:colOff>50800</xdr:colOff>
      <xdr:row>35</xdr:row>
      <xdr:rowOff>89243</xdr:rowOff>
    </xdr:to>
    <xdr:cxnSp macro="">
      <xdr:nvCxnSpPr>
        <xdr:cNvPr id="112" name="直線コネクタ 111"/>
        <xdr:cNvCxnSpPr/>
      </xdr:nvCxnSpPr>
      <xdr:spPr bwMode="auto">
        <a:xfrm flipV="1">
          <a:off x="4305300" y="6665075"/>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89243</xdr:rowOff>
    </xdr:from>
    <xdr:to>
      <xdr:col>22</xdr:col>
      <xdr:colOff>114300</xdr:colOff>
      <xdr:row>35</xdr:row>
      <xdr:rowOff>183159</xdr:rowOff>
    </xdr:to>
    <xdr:cxnSp macro="">
      <xdr:nvCxnSpPr>
        <xdr:cNvPr id="115" name="直線コネクタ 114"/>
        <xdr:cNvCxnSpPr/>
      </xdr:nvCxnSpPr>
      <xdr:spPr bwMode="auto">
        <a:xfrm flipV="1">
          <a:off x="3606800" y="6699593"/>
          <a:ext cx="698500" cy="93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117818</xdr:rowOff>
    </xdr:from>
    <xdr:to>
      <xdr:col>18</xdr:col>
      <xdr:colOff>177800</xdr:colOff>
      <xdr:row>35</xdr:row>
      <xdr:rowOff>183159</xdr:rowOff>
    </xdr:to>
    <xdr:cxnSp macro="">
      <xdr:nvCxnSpPr>
        <xdr:cNvPr id="118" name="直線コネクタ 117"/>
        <xdr:cNvCxnSpPr/>
      </xdr:nvCxnSpPr>
      <xdr:spPr bwMode="auto">
        <a:xfrm>
          <a:off x="2908300" y="6728168"/>
          <a:ext cx="698500" cy="6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332651</xdr:rowOff>
    </xdr:from>
    <xdr:to>
      <xdr:col>29</xdr:col>
      <xdr:colOff>177800</xdr:colOff>
      <xdr:row>35</xdr:row>
      <xdr:rowOff>91351</xdr:rowOff>
    </xdr:to>
    <xdr:sp macro="" textlink="">
      <xdr:nvSpPr>
        <xdr:cNvPr id="128" name="楕円 127"/>
        <xdr:cNvSpPr/>
      </xdr:nvSpPr>
      <xdr:spPr bwMode="auto">
        <a:xfrm>
          <a:off x="5600700" y="660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177728</xdr:rowOff>
    </xdr:from>
    <xdr:ext cx="762000" cy="259045"/>
    <xdr:sp macro="" textlink="">
      <xdr:nvSpPr>
        <xdr:cNvPr id="129" name="人口1人当たり決算額の推移該当値テキスト445"/>
        <xdr:cNvSpPr txBox="1"/>
      </xdr:nvSpPr>
      <xdr:spPr>
        <a:xfrm>
          <a:off x="5740400" y="644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3925</xdr:rowOff>
    </xdr:from>
    <xdr:to>
      <xdr:col>26</xdr:col>
      <xdr:colOff>101600</xdr:colOff>
      <xdr:row>35</xdr:row>
      <xdr:rowOff>105525</xdr:rowOff>
    </xdr:to>
    <xdr:sp macro="" textlink="">
      <xdr:nvSpPr>
        <xdr:cNvPr id="130" name="楕円 129"/>
        <xdr:cNvSpPr/>
      </xdr:nvSpPr>
      <xdr:spPr bwMode="auto">
        <a:xfrm>
          <a:off x="4953000" y="661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115701</xdr:rowOff>
    </xdr:from>
    <xdr:ext cx="736600" cy="259045"/>
    <xdr:sp macro="" textlink="">
      <xdr:nvSpPr>
        <xdr:cNvPr id="131" name="テキスト ボックス 130"/>
        <xdr:cNvSpPr txBox="1"/>
      </xdr:nvSpPr>
      <xdr:spPr>
        <a:xfrm>
          <a:off x="4622800" y="638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38443</xdr:rowOff>
    </xdr:from>
    <xdr:to>
      <xdr:col>22</xdr:col>
      <xdr:colOff>165100</xdr:colOff>
      <xdr:row>35</xdr:row>
      <xdr:rowOff>140043</xdr:rowOff>
    </xdr:to>
    <xdr:sp macro="" textlink="">
      <xdr:nvSpPr>
        <xdr:cNvPr id="132" name="楕円 131"/>
        <xdr:cNvSpPr/>
      </xdr:nvSpPr>
      <xdr:spPr bwMode="auto">
        <a:xfrm>
          <a:off x="4254500" y="664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150220</xdr:rowOff>
    </xdr:from>
    <xdr:ext cx="762000" cy="259045"/>
    <xdr:sp macro="" textlink="">
      <xdr:nvSpPr>
        <xdr:cNvPr id="133" name="テキスト ボックス 132"/>
        <xdr:cNvSpPr txBox="1"/>
      </xdr:nvSpPr>
      <xdr:spPr>
        <a:xfrm>
          <a:off x="3924300" y="641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132359</xdr:rowOff>
    </xdr:from>
    <xdr:to>
      <xdr:col>19</xdr:col>
      <xdr:colOff>38100</xdr:colOff>
      <xdr:row>35</xdr:row>
      <xdr:rowOff>233959</xdr:rowOff>
    </xdr:to>
    <xdr:sp macro="" textlink="">
      <xdr:nvSpPr>
        <xdr:cNvPr id="134" name="楕円 133"/>
        <xdr:cNvSpPr/>
      </xdr:nvSpPr>
      <xdr:spPr bwMode="auto">
        <a:xfrm>
          <a:off x="3556000" y="674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218736</xdr:rowOff>
    </xdr:from>
    <xdr:ext cx="762000" cy="259045"/>
    <xdr:sp macro="" textlink="">
      <xdr:nvSpPr>
        <xdr:cNvPr id="135" name="テキスト ボックス 134"/>
        <xdr:cNvSpPr txBox="1"/>
      </xdr:nvSpPr>
      <xdr:spPr>
        <a:xfrm>
          <a:off x="3225800" y="68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67018</xdr:rowOff>
    </xdr:from>
    <xdr:to>
      <xdr:col>15</xdr:col>
      <xdr:colOff>101600</xdr:colOff>
      <xdr:row>35</xdr:row>
      <xdr:rowOff>168618</xdr:rowOff>
    </xdr:to>
    <xdr:sp macro="" textlink="">
      <xdr:nvSpPr>
        <xdr:cNvPr id="136" name="楕円 135"/>
        <xdr:cNvSpPr/>
      </xdr:nvSpPr>
      <xdr:spPr bwMode="auto">
        <a:xfrm>
          <a:off x="2857500" y="667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153395</xdr:rowOff>
    </xdr:from>
    <xdr:ext cx="762000" cy="259045"/>
    <xdr:sp macro="" textlink="">
      <xdr:nvSpPr>
        <xdr:cNvPr id="137" name="テキスト ボックス 136"/>
        <xdr:cNvSpPr txBox="1"/>
      </xdr:nvSpPr>
      <xdr:spPr>
        <a:xfrm>
          <a:off x="2527300" y="67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17056</xdr:rowOff>
    </xdr:from>
    <xdr:to>
      <xdr:col>24</xdr:col>
      <xdr:colOff>63500</xdr:colOff>
      <xdr:row>37</xdr:row>
      <xdr:rowOff>18275</xdr:rowOff>
    </xdr:to>
    <xdr:cxnSp macro="">
      <xdr:nvCxnSpPr>
        <xdr:cNvPr id="61" name="直線コネクタ 60"/>
        <xdr:cNvCxnSpPr/>
      </xdr:nvCxnSpPr>
      <xdr:spPr>
        <a:xfrm>
          <a:off x="3797300" y="6360706"/>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17056</xdr:rowOff>
    </xdr:from>
    <xdr:to>
      <xdr:col>19</xdr:col>
      <xdr:colOff>177800</xdr:colOff>
      <xdr:row>37</xdr:row>
      <xdr:rowOff>52489</xdr:rowOff>
    </xdr:to>
    <xdr:cxnSp macro="">
      <xdr:nvCxnSpPr>
        <xdr:cNvPr id="64" name="直線コネクタ 63"/>
        <xdr:cNvCxnSpPr/>
      </xdr:nvCxnSpPr>
      <xdr:spPr>
        <a:xfrm flipV="1">
          <a:off x="2908300" y="636070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52489</xdr:rowOff>
    </xdr:from>
    <xdr:to>
      <xdr:col>15</xdr:col>
      <xdr:colOff>50800</xdr:colOff>
      <xdr:row>37</xdr:row>
      <xdr:rowOff>57899</xdr:rowOff>
    </xdr:to>
    <xdr:cxnSp macro="">
      <xdr:nvCxnSpPr>
        <xdr:cNvPr id="67" name="直線コネクタ 66"/>
        <xdr:cNvCxnSpPr/>
      </xdr:nvCxnSpPr>
      <xdr:spPr>
        <a:xfrm flipV="1">
          <a:off x="2019300" y="6396139"/>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57899</xdr:rowOff>
    </xdr:from>
    <xdr:to>
      <xdr:col>10</xdr:col>
      <xdr:colOff>114300</xdr:colOff>
      <xdr:row>37</xdr:row>
      <xdr:rowOff>126403</xdr:rowOff>
    </xdr:to>
    <xdr:cxnSp macro="">
      <xdr:nvCxnSpPr>
        <xdr:cNvPr id="70" name="直線コネクタ 69"/>
        <xdr:cNvCxnSpPr/>
      </xdr:nvCxnSpPr>
      <xdr:spPr>
        <a:xfrm flipV="1">
          <a:off x="1130300" y="6401549"/>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138925</xdr:rowOff>
    </xdr:from>
    <xdr:to>
      <xdr:col>24</xdr:col>
      <xdr:colOff>114300</xdr:colOff>
      <xdr:row>37</xdr:row>
      <xdr:rowOff>69075</xdr:rowOff>
    </xdr:to>
    <xdr:sp macro="" textlink="">
      <xdr:nvSpPr>
        <xdr:cNvPr id="80" name="楕円 79"/>
        <xdr:cNvSpPr/>
      </xdr:nvSpPr>
      <xdr:spPr>
        <a:xfrm>
          <a:off x="4584700" y="63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117352</xdr:rowOff>
    </xdr:from>
    <xdr:ext cx="534377" cy="259045"/>
    <xdr:sp macro="" textlink="">
      <xdr:nvSpPr>
        <xdr:cNvPr id="81" name="人件費該当値テキスト"/>
        <xdr:cNvSpPr txBox="1"/>
      </xdr:nvSpPr>
      <xdr:spPr>
        <a:xfrm>
          <a:off x="4686300" y="62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137706</xdr:rowOff>
    </xdr:from>
    <xdr:to>
      <xdr:col>20</xdr:col>
      <xdr:colOff>38100</xdr:colOff>
      <xdr:row>37</xdr:row>
      <xdr:rowOff>67856</xdr:rowOff>
    </xdr:to>
    <xdr:sp macro="" textlink="">
      <xdr:nvSpPr>
        <xdr:cNvPr id="82" name="楕円 81"/>
        <xdr:cNvSpPr/>
      </xdr:nvSpPr>
      <xdr:spPr>
        <a:xfrm>
          <a:off x="3746500" y="63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58983</xdr:rowOff>
    </xdr:from>
    <xdr:ext cx="534377" cy="259045"/>
    <xdr:sp macro="" textlink="">
      <xdr:nvSpPr>
        <xdr:cNvPr id="83" name="テキスト ボックス 82"/>
        <xdr:cNvSpPr txBox="1"/>
      </xdr:nvSpPr>
      <xdr:spPr>
        <a:xfrm>
          <a:off x="3530111" y="64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1689</xdr:rowOff>
    </xdr:from>
    <xdr:to>
      <xdr:col>15</xdr:col>
      <xdr:colOff>101600</xdr:colOff>
      <xdr:row>37</xdr:row>
      <xdr:rowOff>103289</xdr:rowOff>
    </xdr:to>
    <xdr:sp macro="" textlink="">
      <xdr:nvSpPr>
        <xdr:cNvPr id="84" name="楕円 83"/>
        <xdr:cNvSpPr/>
      </xdr:nvSpPr>
      <xdr:spPr>
        <a:xfrm>
          <a:off x="2857500" y="63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94416</xdr:rowOff>
    </xdr:from>
    <xdr:ext cx="534377" cy="259045"/>
    <xdr:sp macro="" textlink="">
      <xdr:nvSpPr>
        <xdr:cNvPr id="85" name="テキスト ボックス 84"/>
        <xdr:cNvSpPr txBox="1"/>
      </xdr:nvSpPr>
      <xdr:spPr>
        <a:xfrm>
          <a:off x="2641111" y="643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7099</xdr:rowOff>
    </xdr:from>
    <xdr:to>
      <xdr:col>10</xdr:col>
      <xdr:colOff>165100</xdr:colOff>
      <xdr:row>37</xdr:row>
      <xdr:rowOff>108699</xdr:rowOff>
    </xdr:to>
    <xdr:sp macro="" textlink="">
      <xdr:nvSpPr>
        <xdr:cNvPr id="86" name="楕円 85"/>
        <xdr:cNvSpPr/>
      </xdr:nvSpPr>
      <xdr:spPr>
        <a:xfrm>
          <a:off x="1968500" y="63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99826</xdr:rowOff>
    </xdr:from>
    <xdr:ext cx="534377" cy="259045"/>
    <xdr:sp macro="" textlink="">
      <xdr:nvSpPr>
        <xdr:cNvPr id="87" name="テキスト ボックス 86"/>
        <xdr:cNvSpPr txBox="1"/>
      </xdr:nvSpPr>
      <xdr:spPr>
        <a:xfrm>
          <a:off x="1752111" y="64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75603</xdr:rowOff>
    </xdr:from>
    <xdr:to>
      <xdr:col>6</xdr:col>
      <xdr:colOff>38100</xdr:colOff>
      <xdr:row>38</xdr:row>
      <xdr:rowOff>5753</xdr:rowOff>
    </xdr:to>
    <xdr:sp macro="" textlink="">
      <xdr:nvSpPr>
        <xdr:cNvPr id="88" name="楕円 87"/>
        <xdr:cNvSpPr/>
      </xdr:nvSpPr>
      <xdr:spPr>
        <a:xfrm>
          <a:off x="1079500" y="64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168330</xdr:rowOff>
    </xdr:from>
    <xdr:ext cx="534377" cy="259045"/>
    <xdr:sp macro="" textlink="">
      <xdr:nvSpPr>
        <xdr:cNvPr id="89" name="テキスト ボックス 88"/>
        <xdr:cNvSpPr txBox="1"/>
      </xdr:nvSpPr>
      <xdr:spPr>
        <a:xfrm>
          <a:off x="863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86437</xdr:rowOff>
    </xdr:from>
    <xdr:to>
      <xdr:col>24</xdr:col>
      <xdr:colOff>63500</xdr:colOff>
      <xdr:row>55</xdr:row>
      <xdr:rowOff>107162</xdr:rowOff>
    </xdr:to>
    <xdr:cxnSp macro="">
      <xdr:nvCxnSpPr>
        <xdr:cNvPr id="119" name="直線コネクタ 118"/>
        <xdr:cNvCxnSpPr/>
      </xdr:nvCxnSpPr>
      <xdr:spPr>
        <a:xfrm flipV="1">
          <a:off x="3797300" y="9516187"/>
          <a:ext cx="838200" cy="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107162</xdr:rowOff>
    </xdr:from>
    <xdr:to>
      <xdr:col>19</xdr:col>
      <xdr:colOff>177800</xdr:colOff>
      <xdr:row>56</xdr:row>
      <xdr:rowOff>80035</xdr:rowOff>
    </xdr:to>
    <xdr:cxnSp macro="">
      <xdr:nvCxnSpPr>
        <xdr:cNvPr id="122" name="直線コネクタ 121"/>
        <xdr:cNvCxnSpPr/>
      </xdr:nvCxnSpPr>
      <xdr:spPr>
        <a:xfrm flipV="1">
          <a:off x="2908300" y="9536912"/>
          <a:ext cx="889000" cy="1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80035</xdr:rowOff>
    </xdr:from>
    <xdr:to>
      <xdr:col>15</xdr:col>
      <xdr:colOff>50800</xdr:colOff>
      <xdr:row>56</xdr:row>
      <xdr:rowOff>116307</xdr:rowOff>
    </xdr:to>
    <xdr:cxnSp macro="">
      <xdr:nvCxnSpPr>
        <xdr:cNvPr id="125" name="直線コネクタ 124"/>
        <xdr:cNvCxnSpPr/>
      </xdr:nvCxnSpPr>
      <xdr:spPr>
        <a:xfrm flipV="1">
          <a:off x="2019300" y="9681235"/>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116307</xdr:rowOff>
    </xdr:from>
    <xdr:to>
      <xdr:col>10</xdr:col>
      <xdr:colOff>114300</xdr:colOff>
      <xdr:row>56</xdr:row>
      <xdr:rowOff>158293</xdr:rowOff>
    </xdr:to>
    <xdr:cxnSp macro="">
      <xdr:nvCxnSpPr>
        <xdr:cNvPr id="128" name="直線コネクタ 127"/>
        <xdr:cNvCxnSpPr/>
      </xdr:nvCxnSpPr>
      <xdr:spPr>
        <a:xfrm flipV="1">
          <a:off x="1130300" y="9717507"/>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35637</xdr:rowOff>
    </xdr:from>
    <xdr:to>
      <xdr:col>24</xdr:col>
      <xdr:colOff>114300</xdr:colOff>
      <xdr:row>55</xdr:row>
      <xdr:rowOff>137237</xdr:rowOff>
    </xdr:to>
    <xdr:sp macro="" textlink="">
      <xdr:nvSpPr>
        <xdr:cNvPr id="138" name="楕円 137"/>
        <xdr:cNvSpPr/>
      </xdr:nvSpPr>
      <xdr:spPr>
        <a:xfrm>
          <a:off x="4584700" y="94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14064</xdr:rowOff>
    </xdr:from>
    <xdr:ext cx="534377" cy="259045"/>
    <xdr:sp macro="" textlink="">
      <xdr:nvSpPr>
        <xdr:cNvPr id="139" name="物件費該当値テキスト"/>
        <xdr:cNvSpPr txBox="1"/>
      </xdr:nvSpPr>
      <xdr:spPr>
        <a:xfrm>
          <a:off x="4686300" y="94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56362</xdr:rowOff>
    </xdr:from>
    <xdr:to>
      <xdr:col>20</xdr:col>
      <xdr:colOff>38100</xdr:colOff>
      <xdr:row>55</xdr:row>
      <xdr:rowOff>157962</xdr:rowOff>
    </xdr:to>
    <xdr:sp macro="" textlink="">
      <xdr:nvSpPr>
        <xdr:cNvPr id="140" name="楕円 139"/>
        <xdr:cNvSpPr/>
      </xdr:nvSpPr>
      <xdr:spPr>
        <a:xfrm>
          <a:off x="3746500" y="94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149089</xdr:rowOff>
    </xdr:from>
    <xdr:ext cx="534377" cy="259045"/>
    <xdr:sp macro="" textlink="">
      <xdr:nvSpPr>
        <xdr:cNvPr id="141" name="テキスト ボックス 140"/>
        <xdr:cNvSpPr txBox="1"/>
      </xdr:nvSpPr>
      <xdr:spPr>
        <a:xfrm>
          <a:off x="3530111" y="957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29235</xdr:rowOff>
    </xdr:from>
    <xdr:to>
      <xdr:col>15</xdr:col>
      <xdr:colOff>101600</xdr:colOff>
      <xdr:row>56</xdr:row>
      <xdr:rowOff>130835</xdr:rowOff>
    </xdr:to>
    <xdr:sp macro="" textlink="">
      <xdr:nvSpPr>
        <xdr:cNvPr id="142" name="楕円 141"/>
        <xdr:cNvSpPr/>
      </xdr:nvSpPr>
      <xdr:spPr>
        <a:xfrm>
          <a:off x="28575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121962</xdr:rowOff>
    </xdr:from>
    <xdr:ext cx="534377" cy="259045"/>
    <xdr:sp macro="" textlink="">
      <xdr:nvSpPr>
        <xdr:cNvPr id="143" name="テキスト ボックス 142"/>
        <xdr:cNvSpPr txBox="1"/>
      </xdr:nvSpPr>
      <xdr:spPr>
        <a:xfrm>
          <a:off x="2641111" y="9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65507</xdr:rowOff>
    </xdr:from>
    <xdr:to>
      <xdr:col>10</xdr:col>
      <xdr:colOff>165100</xdr:colOff>
      <xdr:row>56</xdr:row>
      <xdr:rowOff>167107</xdr:rowOff>
    </xdr:to>
    <xdr:sp macro="" textlink="">
      <xdr:nvSpPr>
        <xdr:cNvPr id="144" name="楕円 143"/>
        <xdr:cNvSpPr/>
      </xdr:nvSpPr>
      <xdr:spPr>
        <a:xfrm>
          <a:off x="1968500" y="96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158234</xdr:rowOff>
    </xdr:from>
    <xdr:ext cx="534377" cy="259045"/>
    <xdr:sp macro="" textlink="">
      <xdr:nvSpPr>
        <xdr:cNvPr id="145" name="テキスト ボックス 144"/>
        <xdr:cNvSpPr txBox="1"/>
      </xdr:nvSpPr>
      <xdr:spPr>
        <a:xfrm>
          <a:off x="1752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107493</xdr:rowOff>
    </xdr:from>
    <xdr:to>
      <xdr:col>6</xdr:col>
      <xdr:colOff>38100</xdr:colOff>
      <xdr:row>57</xdr:row>
      <xdr:rowOff>37643</xdr:rowOff>
    </xdr:to>
    <xdr:sp macro="" textlink="">
      <xdr:nvSpPr>
        <xdr:cNvPr id="146" name="楕円 145"/>
        <xdr:cNvSpPr/>
      </xdr:nvSpPr>
      <xdr:spPr>
        <a:xfrm>
          <a:off x="1079500" y="97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28770</xdr:rowOff>
    </xdr:from>
    <xdr:ext cx="534377" cy="259045"/>
    <xdr:sp macro="" textlink="">
      <xdr:nvSpPr>
        <xdr:cNvPr id="147" name="テキスト ボックス 146"/>
        <xdr:cNvSpPr txBox="1"/>
      </xdr:nvSpPr>
      <xdr:spPr>
        <a:xfrm>
          <a:off x="863111" y="98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81910</xdr:rowOff>
    </xdr:from>
    <xdr:to>
      <xdr:col>24</xdr:col>
      <xdr:colOff>63500</xdr:colOff>
      <xdr:row>77</xdr:row>
      <xdr:rowOff>82184</xdr:rowOff>
    </xdr:to>
    <xdr:cxnSp macro="">
      <xdr:nvCxnSpPr>
        <xdr:cNvPr id="174" name="直線コネクタ 173"/>
        <xdr:cNvCxnSpPr/>
      </xdr:nvCxnSpPr>
      <xdr:spPr>
        <a:xfrm flipV="1">
          <a:off x="3797300" y="1328356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82184</xdr:rowOff>
    </xdr:from>
    <xdr:to>
      <xdr:col>19</xdr:col>
      <xdr:colOff>177800</xdr:colOff>
      <xdr:row>77</xdr:row>
      <xdr:rowOff>94438</xdr:rowOff>
    </xdr:to>
    <xdr:cxnSp macro="">
      <xdr:nvCxnSpPr>
        <xdr:cNvPr id="177" name="直線コネクタ 176"/>
        <xdr:cNvCxnSpPr/>
      </xdr:nvCxnSpPr>
      <xdr:spPr>
        <a:xfrm flipV="1">
          <a:off x="2908300" y="13283834"/>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88951</xdr:rowOff>
    </xdr:from>
    <xdr:to>
      <xdr:col>15</xdr:col>
      <xdr:colOff>50800</xdr:colOff>
      <xdr:row>77</xdr:row>
      <xdr:rowOff>94438</xdr:rowOff>
    </xdr:to>
    <xdr:cxnSp macro="">
      <xdr:nvCxnSpPr>
        <xdr:cNvPr id="180" name="直線コネクタ 179"/>
        <xdr:cNvCxnSpPr/>
      </xdr:nvCxnSpPr>
      <xdr:spPr>
        <a:xfrm>
          <a:off x="2019300" y="1329060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88951</xdr:rowOff>
    </xdr:from>
    <xdr:to>
      <xdr:col>10</xdr:col>
      <xdr:colOff>114300</xdr:colOff>
      <xdr:row>77</xdr:row>
      <xdr:rowOff>90687</xdr:rowOff>
    </xdr:to>
    <xdr:cxnSp macro="">
      <xdr:nvCxnSpPr>
        <xdr:cNvPr id="183" name="直線コネクタ 182"/>
        <xdr:cNvCxnSpPr/>
      </xdr:nvCxnSpPr>
      <xdr:spPr>
        <a:xfrm flipV="1">
          <a:off x="1130300" y="13290601"/>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31110</xdr:rowOff>
    </xdr:from>
    <xdr:to>
      <xdr:col>24</xdr:col>
      <xdr:colOff>114300</xdr:colOff>
      <xdr:row>77</xdr:row>
      <xdr:rowOff>132710</xdr:rowOff>
    </xdr:to>
    <xdr:sp macro="" textlink="">
      <xdr:nvSpPr>
        <xdr:cNvPr id="193" name="楕円 192"/>
        <xdr:cNvSpPr/>
      </xdr:nvSpPr>
      <xdr:spPr>
        <a:xfrm>
          <a:off x="4584700" y="132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9537</xdr:rowOff>
    </xdr:from>
    <xdr:ext cx="469744" cy="259045"/>
    <xdr:sp macro="" textlink="">
      <xdr:nvSpPr>
        <xdr:cNvPr id="194" name="維持補修費該当値テキスト"/>
        <xdr:cNvSpPr txBox="1"/>
      </xdr:nvSpPr>
      <xdr:spPr>
        <a:xfrm>
          <a:off x="4686300" y="1321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31384</xdr:rowOff>
    </xdr:from>
    <xdr:to>
      <xdr:col>20</xdr:col>
      <xdr:colOff>38100</xdr:colOff>
      <xdr:row>77</xdr:row>
      <xdr:rowOff>132984</xdr:rowOff>
    </xdr:to>
    <xdr:sp macro="" textlink="">
      <xdr:nvSpPr>
        <xdr:cNvPr id="195" name="楕円 194"/>
        <xdr:cNvSpPr/>
      </xdr:nvSpPr>
      <xdr:spPr>
        <a:xfrm>
          <a:off x="3746500" y="132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124111</xdr:rowOff>
    </xdr:from>
    <xdr:ext cx="469744" cy="259045"/>
    <xdr:sp macro="" textlink="">
      <xdr:nvSpPr>
        <xdr:cNvPr id="196" name="テキスト ボックス 195"/>
        <xdr:cNvSpPr txBox="1"/>
      </xdr:nvSpPr>
      <xdr:spPr>
        <a:xfrm>
          <a:off x="3562428" y="133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43638</xdr:rowOff>
    </xdr:from>
    <xdr:to>
      <xdr:col>15</xdr:col>
      <xdr:colOff>101600</xdr:colOff>
      <xdr:row>77</xdr:row>
      <xdr:rowOff>145238</xdr:rowOff>
    </xdr:to>
    <xdr:sp macro="" textlink="">
      <xdr:nvSpPr>
        <xdr:cNvPr id="197" name="楕円 196"/>
        <xdr:cNvSpPr/>
      </xdr:nvSpPr>
      <xdr:spPr>
        <a:xfrm>
          <a:off x="2857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136365</xdr:rowOff>
    </xdr:from>
    <xdr:ext cx="469744" cy="259045"/>
    <xdr:sp macro="" textlink="">
      <xdr:nvSpPr>
        <xdr:cNvPr id="198" name="テキスト ボックス 197"/>
        <xdr:cNvSpPr txBox="1"/>
      </xdr:nvSpPr>
      <xdr:spPr>
        <a:xfrm>
          <a:off x="2673428" y="133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38151</xdr:rowOff>
    </xdr:from>
    <xdr:to>
      <xdr:col>10</xdr:col>
      <xdr:colOff>165100</xdr:colOff>
      <xdr:row>77</xdr:row>
      <xdr:rowOff>139751</xdr:rowOff>
    </xdr:to>
    <xdr:sp macro="" textlink="">
      <xdr:nvSpPr>
        <xdr:cNvPr id="199" name="楕円 198"/>
        <xdr:cNvSpPr/>
      </xdr:nvSpPr>
      <xdr:spPr>
        <a:xfrm>
          <a:off x="1968500" y="132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130878</xdr:rowOff>
    </xdr:from>
    <xdr:ext cx="469744" cy="259045"/>
    <xdr:sp macro="" textlink="">
      <xdr:nvSpPr>
        <xdr:cNvPr id="200" name="テキスト ボックス 199"/>
        <xdr:cNvSpPr txBox="1"/>
      </xdr:nvSpPr>
      <xdr:spPr>
        <a:xfrm>
          <a:off x="1784428" y="133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39887</xdr:rowOff>
    </xdr:from>
    <xdr:to>
      <xdr:col>6</xdr:col>
      <xdr:colOff>38100</xdr:colOff>
      <xdr:row>77</xdr:row>
      <xdr:rowOff>141487</xdr:rowOff>
    </xdr:to>
    <xdr:sp macro="" textlink="">
      <xdr:nvSpPr>
        <xdr:cNvPr id="201" name="楕円 200"/>
        <xdr:cNvSpPr/>
      </xdr:nvSpPr>
      <xdr:spPr>
        <a:xfrm>
          <a:off x="1079500" y="1324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132614</xdr:rowOff>
    </xdr:from>
    <xdr:ext cx="469744" cy="259045"/>
    <xdr:sp macro="" textlink="">
      <xdr:nvSpPr>
        <xdr:cNvPr id="202" name="テキスト ボックス 201"/>
        <xdr:cNvSpPr txBox="1"/>
      </xdr:nvSpPr>
      <xdr:spPr>
        <a:xfrm>
          <a:off x="895428" y="1333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145021</xdr:rowOff>
    </xdr:from>
    <xdr:to>
      <xdr:col>24</xdr:col>
      <xdr:colOff>63500</xdr:colOff>
      <xdr:row>95</xdr:row>
      <xdr:rowOff>5335</xdr:rowOff>
    </xdr:to>
    <xdr:cxnSp macro="">
      <xdr:nvCxnSpPr>
        <xdr:cNvPr id="232" name="直線コネクタ 231"/>
        <xdr:cNvCxnSpPr/>
      </xdr:nvCxnSpPr>
      <xdr:spPr>
        <a:xfrm flipV="1">
          <a:off x="3797300" y="16261321"/>
          <a:ext cx="8382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5335</xdr:rowOff>
    </xdr:from>
    <xdr:to>
      <xdr:col>19</xdr:col>
      <xdr:colOff>177800</xdr:colOff>
      <xdr:row>95</xdr:row>
      <xdr:rowOff>66942</xdr:rowOff>
    </xdr:to>
    <xdr:cxnSp macro="">
      <xdr:nvCxnSpPr>
        <xdr:cNvPr id="235" name="直線コネクタ 234"/>
        <xdr:cNvCxnSpPr/>
      </xdr:nvCxnSpPr>
      <xdr:spPr>
        <a:xfrm flipV="1">
          <a:off x="2908300" y="16293085"/>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66942</xdr:rowOff>
    </xdr:from>
    <xdr:to>
      <xdr:col>15</xdr:col>
      <xdr:colOff>50800</xdr:colOff>
      <xdr:row>95</xdr:row>
      <xdr:rowOff>121907</xdr:rowOff>
    </xdr:to>
    <xdr:cxnSp macro="">
      <xdr:nvCxnSpPr>
        <xdr:cNvPr id="238" name="直線コネクタ 237"/>
        <xdr:cNvCxnSpPr/>
      </xdr:nvCxnSpPr>
      <xdr:spPr>
        <a:xfrm flipV="1">
          <a:off x="2019300" y="16354692"/>
          <a:ext cx="8890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121907</xdr:rowOff>
    </xdr:from>
    <xdr:to>
      <xdr:col>10</xdr:col>
      <xdr:colOff>114300</xdr:colOff>
      <xdr:row>96</xdr:row>
      <xdr:rowOff>39536</xdr:rowOff>
    </xdr:to>
    <xdr:cxnSp macro="">
      <xdr:nvCxnSpPr>
        <xdr:cNvPr id="241" name="直線コネクタ 240"/>
        <xdr:cNvCxnSpPr/>
      </xdr:nvCxnSpPr>
      <xdr:spPr>
        <a:xfrm flipV="1">
          <a:off x="1130300" y="16409657"/>
          <a:ext cx="889000" cy="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94221</xdr:rowOff>
    </xdr:from>
    <xdr:to>
      <xdr:col>24</xdr:col>
      <xdr:colOff>114300</xdr:colOff>
      <xdr:row>95</xdr:row>
      <xdr:rowOff>24371</xdr:rowOff>
    </xdr:to>
    <xdr:sp macro="" textlink="">
      <xdr:nvSpPr>
        <xdr:cNvPr id="251" name="楕円 250"/>
        <xdr:cNvSpPr/>
      </xdr:nvSpPr>
      <xdr:spPr>
        <a:xfrm>
          <a:off x="4584700" y="162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117098</xdr:rowOff>
    </xdr:from>
    <xdr:ext cx="599010" cy="259045"/>
    <xdr:sp macro="" textlink="">
      <xdr:nvSpPr>
        <xdr:cNvPr id="252" name="扶助費該当値テキスト"/>
        <xdr:cNvSpPr txBox="1"/>
      </xdr:nvSpPr>
      <xdr:spPr>
        <a:xfrm>
          <a:off x="4686300" y="1606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125985</xdr:rowOff>
    </xdr:from>
    <xdr:to>
      <xdr:col>20</xdr:col>
      <xdr:colOff>38100</xdr:colOff>
      <xdr:row>95</xdr:row>
      <xdr:rowOff>56135</xdr:rowOff>
    </xdr:to>
    <xdr:sp macro="" textlink="">
      <xdr:nvSpPr>
        <xdr:cNvPr id="253" name="楕円 252"/>
        <xdr:cNvSpPr/>
      </xdr:nvSpPr>
      <xdr:spPr>
        <a:xfrm>
          <a:off x="3746500" y="162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72662</xdr:rowOff>
    </xdr:from>
    <xdr:ext cx="599010" cy="259045"/>
    <xdr:sp macro="" textlink="">
      <xdr:nvSpPr>
        <xdr:cNvPr id="254" name="テキスト ボックス 253"/>
        <xdr:cNvSpPr txBox="1"/>
      </xdr:nvSpPr>
      <xdr:spPr>
        <a:xfrm>
          <a:off x="3497795" y="160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16142</xdr:rowOff>
    </xdr:from>
    <xdr:to>
      <xdr:col>15</xdr:col>
      <xdr:colOff>101600</xdr:colOff>
      <xdr:row>95</xdr:row>
      <xdr:rowOff>117742</xdr:rowOff>
    </xdr:to>
    <xdr:sp macro="" textlink="">
      <xdr:nvSpPr>
        <xdr:cNvPr id="255" name="楕円 254"/>
        <xdr:cNvSpPr/>
      </xdr:nvSpPr>
      <xdr:spPr>
        <a:xfrm>
          <a:off x="2857500" y="163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134269</xdr:rowOff>
    </xdr:from>
    <xdr:ext cx="599010" cy="259045"/>
    <xdr:sp macro="" textlink="">
      <xdr:nvSpPr>
        <xdr:cNvPr id="256" name="テキスト ボックス 255"/>
        <xdr:cNvSpPr txBox="1"/>
      </xdr:nvSpPr>
      <xdr:spPr>
        <a:xfrm>
          <a:off x="2608795" y="1607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71107</xdr:rowOff>
    </xdr:from>
    <xdr:to>
      <xdr:col>10</xdr:col>
      <xdr:colOff>165100</xdr:colOff>
      <xdr:row>96</xdr:row>
      <xdr:rowOff>1257</xdr:rowOff>
    </xdr:to>
    <xdr:sp macro="" textlink="">
      <xdr:nvSpPr>
        <xdr:cNvPr id="257" name="楕円 256"/>
        <xdr:cNvSpPr/>
      </xdr:nvSpPr>
      <xdr:spPr>
        <a:xfrm>
          <a:off x="1968500" y="163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17784</xdr:rowOff>
    </xdr:from>
    <xdr:ext cx="599010" cy="259045"/>
    <xdr:sp macro="" textlink="">
      <xdr:nvSpPr>
        <xdr:cNvPr id="258" name="テキスト ボックス 257"/>
        <xdr:cNvSpPr txBox="1"/>
      </xdr:nvSpPr>
      <xdr:spPr>
        <a:xfrm>
          <a:off x="1719795" y="1613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160186</xdr:rowOff>
    </xdr:from>
    <xdr:to>
      <xdr:col>6</xdr:col>
      <xdr:colOff>38100</xdr:colOff>
      <xdr:row>96</xdr:row>
      <xdr:rowOff>90336</xdr:rowOff>
    </xdr:to>
    <xdr:sp macro="" textlink="">
      <xdr:nvSpPr>
        <xdr:cNvPr id="259" name="楕円 258"/>
        <xdr:cNvSpPr/>
      </xdr:nvSpPr>
      <xdr:spPr>
        <a:xfrm>
          <a:off x="1079500" y="164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106863</xdr:rowOff>
    </xdr:from>
    <xdr:ext cx="599010" cy="259045"/>
    <xdr:sp macro="" textlink="">
      <xdr:nvSpPr>
        <xdr:cNvPr id="260" name="テキスト ボックス 259"/>
        <xdr:cNvSpPr txBox="1"/>
      </xdr:nvSpPr>
      <xdr:spPr>
        <a:xfrm>
          <a:off x="830795" y="1622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60866</xdr:rowOff>
    </xdr:from>
    <xdr:to>
      <xdr:col>55</xdr:col>
      <xdr:colOff>0</xdr:colOff>
      <xdr:row>36</xdr:row>
      <xdr:rowOff>128891</xdr:rowOff>
    </xdr:to>
    <xdr:cxnSp macro="">
      <xdr:nvCxnSpPr>
        <xdr:cNvPr id="292" name="直線コネクタ 291"/>
        <xdr:cNvCxnSpPr/>
      </xdr:nvCxnSpPr>
      <xdr:spPr>
        <a:xfrm flipV="1">
          <a:off x="9639300" y="6233066"/>
          <a:ext cx="8382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52048</xdr:rowOff>
    </xdr:from>
    <xdr:to>
      <xdr:col>50</xdr:col>
      <xdr:colOff>114300</xdr:colOff>
      <xdr:row>36</xdr:row>
      <xdr:rowOff>128891</xdr:rowOff>
    </xdr:to>
    <xdr:cxnSp macro="">
      <xdr:nvCxnSpPr>
        <xdr:cNvPr id="295" name="直線コネクタ 294"/>
        <xdr:cNvCxnSpPr/>
      </xdr:nvCxnSpPr>
      <xdr:spPr>
        <a:xfrm>
          <a:off x="8750300" y="6224248"/>
          <a:ext cx="889000" cy="7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14329</xdr:rowOff>
    </xdr:from>
    <xdr:to>
      <xdr:col>45</xdr:col>
      <xdr:colOff>177800</xdr:colOff>
      <xdr:row>36</xdr:row>
      <xdr:rowOff>52048</xdr:rowOff>
    </xdr:to>
    <xdr:cxnSp macro="">
      <xdr:nvCxnSpPr>
        <xdr:cNvPr id="298" name="直線コネクタ 297"/>
        <xdr:cNvCxnSpPr/>
      </xdr:nvCxnSpPr>
      <xdr:spPr>
        <a:xfrm>
          <a:off x="7861300" y="6186529"/>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14329</xdr:rowOff>
    </xdr:from>
    <xdr:to>
      <xdr:col>41</xdr:col>
      <xdr:colOff>50800</xdr:colOff>
      <xdr:row>36</xdr:row>
      <xdr:rowOff>91694</xdr:rowOff>
    </xdr:to>
    <xdr:cxnSp macro="">
      <xdr:nvCxnSpPr>
        <xdr:cNvPr id="301" name="直線コネクタ 300"/>
        <xdr:cNvCxnSpPr/>
      </xdr:nvCxnSpPr>
      <xdr:spPr>
        <a:xfrm flipV="1">
          <a:off x="6972300" y="6186529"/>
          <a:ext cx="889000" cy="7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10066</xdr:rowOff>
    </xdr:from>
    <xdr:to>
      <xdr:col>55</xdr:col>
      <xdr:colOff>50800</xdr:colOff>
      <xdr:row>36</xdr:row>
      <xdr:rowOff>111666</xdr:rowOff>
    </xdr:to>
    <xdr:sp macro="" textlink="">
      <xdr:nvSpPr>
        <xdr:cNvPr id="311" name="楕円 310"/>
        <xdr:cNvSpPr/>
      </xdr:nvSpPr>
      <xdr:spPr>
        <a:xfrm>
          <a:off x="10426700" y="61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159943</xdr:rowOff>
    </xdr:from>
    <xdr:ext cx="534377" cy="259045"/>
    <xdr:sp macro="" textlink="">
      <xdr:nvSpPr>
        <xdr:cNvPr id="312" name="補助費等該当値テキスト"/>
        <xdr:cNvSpPr txBox="1"/>
      </xdr:nvSpPr>
      <xdr:spPr>
        <a:xfrm>
          <a:off x="10528300" y="61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78091</xdr:rowOff>
    </xdr:from>
    <xdr:to>
      <xdr:col>50</xdr:col>
      <xdr:colOff>165100</xdr:colOff>
      <xdr:row>37</xdr:row>
      <xdr:rowOff>8241</xdr:rowOff>
    </xdr:to>
    <xdr:sp macro="" textlink="">
      <xdr:nvSpPr>
        <xdr:cNvPr id="313" name="楕円 312"/>
        <xdr:cNvSpPr/>
      </xdr:nvSpPr>
      <xdr:spPr>
        <a:xfrm>
          <a:off x="9588500" y="62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170818</xdr:rowOff>
    </xdr:from>
    <xdr:ext cx="534377" cy="259045"/>
    <xdr:sp macro="" textlink="">
      <xdr:nvSpPr>
        <xdr:cNvPr id="314" name="テキスト ボックス 313"/>
        <xdr:cNvSpPr txBox="1"/>
      </xdr:nvSpPr>
      <xdr:spPr>
        <a:xfrm>
          <a:off x="9372111" y="63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1248</xdr:rowOff>
    </xdr:from>
    <xdr:to>
      <xdr:col>46</xdr:col>
      <xdr:colOff>38100</xdr:colOff>
      <xdr:row>36</xdr:row>
      <xdr:rowOff>102848</xdr:rowOff>
    </xdr:to>
    <xdr:sp macro="" textlink="">
      <xdr:nvSpPr>
        <xdr:cNvPr id="315" name="楕円 314"/>
        <xdr:cNvSpPr/>
      </xdr:nvSpPr>
      <xdr:spPr>
        <a:xfrm>
          <a:off x="8699500" y="61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93975</xdr:rowOff>
    </xdr:from>
    <xdr:ext cx="534377" cy="259045"/>
    <xdr:sp macro="" textlink="">
      <xdr:nvSpPr>
        <xdr:cNvPr id="316" name="テキスト ボックス 315"/>
        <xdr:cNvSpPr txBox="1"/>
      </xdr:nvSpPr>
      <xdr:spPr>
        <a:xfrm>
          <a:off x="8483111" y="62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134979</xdr:rowOff>
    </xdr:from>
    <xdr:to>
      <xdr:col>41</xdr:col>
      <xdr:colOff>101600</xdr:colOff>
      <xdr:row>36</xdr:row>
      <xdr:rowOff>65129</xdr:rowOff>
    </xdr:to>
    <xdr:sp macro="" textlink="">
      <xdr:nvSpPr>
        <xdr:cNvPr id="317" name="楕円 316"/>
        <xdr:cNvSpPr/>
      </xdr:nvSpPr>
      <xdr:spPr>
        <a:xfrm>
          <a:off x="7810500" y="61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56256</xdr:rowOff>
    </xdr:from>
    <xdr:ext cx="534377" cy="259045"/>
    <xdr:sp macro="" textlink="">
      <xdr:nvSpPr>
        <xdr:cNvPr id="318" name="テキスト ボックス 317"/>
        <xdr:cNvSpPr txBox="1"/>
      </xdr:nvSpPr>
      <xdr:spPr>
        <a:xfrm>
          <a:off x="7594111" y="622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40894</xdr:rowOff>
    </xdr:from>
    <xdr:to>
      <xdr:col>36</xdr:col>
      <xdr:colOff>165100</xdr:colOff>
      <xdr:row>36</xdr:row>
      <xdr:rowOff>142494</xdr:rowOff>
    </xdr:to>
    <xdr:sp macro="" textlink="">
      <xdr:nvSpPr>
        <xdr:cNvPr id="319" name="楕円 318"/>
        <xdr:cNvSpPr/>
      </xdr:nvSpPr>
      <xdr:spPr>
        <a:xfrm>
          <a:off x="6921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133621</xdr:rowOff>
    </xdr:from>
    <xdr:ext cx="534377" cy="259045"/>
    <xdr:sp macro="" textlink="">
      <xdr:nvSpPr>
        <xdr:cNvPr id="320" name="テキスト ボックス 319"/>
        <xdr:cNvSpPr txBox="1"/>
      </xdr:nvSpPr>
      <xdr:spPr>
        <a:xfrm>
          <a:off x="6705111" y="63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79864</xdr:rowOff>
    </xdr:from>
    <xdr:to>
      <xdr:col>55</xdr:col>
      <xdr:colOff>0</xdr:colOff>
      <xdr:row>57</xdr:row>
      <xdr:rowOff>107467</xdr:rowOff>
    </xdr:to>
    <xdr:cxnSp macro="">
      <xdr:nvCxnSpPr>
        <xdr:cNvPr id="350" name="直線コネクタ 349"/>
        <xdr:cNvCxnSpPr/>
      </xdr:nvCxnSpPr>
      <xdr:spPr>
        <a:xfrm>
          <a:off x="9639300" y="9852514"/>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89274</xdr:rowOff>
    </xdr:from>
    <xdr:to>
      <xdr:col>50</xdr:col>
      <xdr:colOff>114300</xdr:colOff>
      <xdr:row>57</xdr:row>
      <xdr:rowOff>79864</xdr:rowOff>
    </xdr:to>
    <xdr:cxnSp macro="">
      <xdr:nvCxnSpPr>
        <xdr:cNvPr id="353" name="直線コネクタ 352"/>
        <xdr:cNvCxnSpPr/>
      </xdr:nvCxnSpPr>
      <xdr:spPr>
        <a:xfrm>
          <a:off x="8750300" y="9690474"/>
          <a:ext cx="889000" cy="16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89274</xdr:rowOff>
    </xdr:from>
    <xdr:to>
      <xdr:col>45</xdr:col>
      <xdr:colOff>177800</xdr:colOff>
      <xdr:row>56</xdr:row>
      <xdr:rowOff>155664</xdr:rowOff>
    </xdr:to>
    <xdr:cxnSp macro="">
      <xdr:nvCxnSpPr>
        <xdr:cNvPr id="356" name="直線コネクタ 355"/>
        <xdr:cNvCxnSpPr/>
      </xdr:nvCxnSpPr>
      <xdr:spPr>
        <a:xfrm flipV="1">
          <a:off x="7861300" y="9690474"/>
          <a:ext cx="889000" cy="6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155664</xdr:rowOff>
    </xdr:from>
    <xdr:to>
      <xdr:col>41</xdr:col>
      <xdr:colOff>50800</xdr:colOff>
      <xdr:row>57</xdr:row>
      <xdr:rowOff>80511</xdr:rowOff>
    </xdr:to>
    <xdr:cxnSp macro="">
      <xdr:nvCxnSpPr>
        <xdr:cNvPr id="359" name="直線コネクタ 358"/>
        <xdr:cNvCxnSpPr/>
      </xdr:nvCxnSpPr>
      <xdr:spPr>
        <a:xfrm flipV="1">
          <a:off x="6972300" y="9756864"/>
          <a:ext cx="889000" cy="9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56667</xdr:rowOff>
    </xdr:from>
    <xdr:to>
      <xdr:col>55</xdr:col>
      <xdr:colOff>50800</xdr:colOff>
      <xdr:row>57</xdr:row>
      <xdr:rowOff>158267</xdr:rowOff>
    </xdr:to>
    <xdr:sp macro="" textlink="">
      <xdr:nvSpPr>
        <xdr:cNvPr id="369" name="楕円 368"/>
        <xdr:cNvSpPr/>
      </xdr:nvSpPr>
      <xdr:spPr>
        <a:xfrm>
          <a:off x="104267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35094</xdr:rowOff>
    </xdr:from>
    <xdr:ext cx="534377" cy="259045"/>
    <xdr:sp macro="" textlink="">
      <xdr:nvSpPr>
        <xdr:cNvPr id="370" name="普通建設事業費該当値テキスト"/>
        <xdr:cNvSpPr txBox="1"/>
      </xdr:nvSpPr>
      <xdr:spPr>
        <a:xfrm>
          <a:off x="10528300" y="98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29064</xdr:rowOff>
    </xdr:from>
    <xdr:to>
      <xdr:col>50</xdr:col>
      <xdr:colOff>165100</xdr:colOff>
      <xdr:row>57</xdr:row>
      <xdr:rowOff>130664</xdr:rowOff>
    </xdr:to>
    <xdr:sp macro="" textlink="">
      <xdr:nvSpPr>
        <xdr:cNvPr id="371" name="楕円 370"/>
        <xdr:cNvSpPr/>
      </xdr:nvSpPr>
      <xdr:spPr>
        <a:xfrm>
          <a:off x="9588500" y="98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121791</xdr:rowOff>
    </xdr:from>
    <xdr:ext cx="534377" cy="259045"/>
    <xdr:sp macro="" textlink="">
      <xdr:nvSpPr>
        <xdr:cNvPr id="372" name="テキスト ボックス 371"/>
        <xdr:cNvSpPr txBox="1"/>
      </xdr:nvSpPr>
      <xdr:spPr>
        <a:xfrm>
          <a:off x="9372111" y="98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38474</xdr:rowOff>
    </xdr:from>
    <xdr:to>
      <xdr:col>46</xdr:col>
      <xdr:colOff>38100</xdr:colOff>
      <xdr:row>56</xdr:row>
      <xdr:rowOff>140074</xdr:rowOff>
    </xdr:to>
    <xdr:sp macro="" textlink="">
      <xdr:nvSpPr>
        <xdr:cNvPr id="373" name="楕円 372"/>
        <xdr:cNvSpPr/>
      </xdr:nvSpPr>
      <xdr:spPr>
        <a:xfrm>
          <a:off x="8699500" y="96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131201</xdr:rowOff>
    </xdr:from>
    <xdr:ext cx="534377" cy="259045"/>
    <xdr:sp macro="" textlink="">
      <xdr:nvSpPr>
        <xdr:cNvPr id="374" name="テキスト ボックス 373"/>
        <xdr:cNvSpPr txBox="1"/>
      </xdr:nvSpPr>
      <xdr:spPr>
        <a:xfrm>
          <a:off x="8483111" y="97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104864</xdr:rowOff>
    </xdr:from>
    <xdr:to>
      <xdr:col>41</xdr:col>
      <xdr:colOff>101600</xdr:colOff>
      <xdr:row>57</xdr:row>
      <xdr:rowOff>35014</xdr:rowOff>
    </xdr:to>
    <xdr:sp macro="" textlink="">
      <xdr:nvSpPr>
        <xdr:cNvPr id="375" name="楕円 374"/>
        <xdr:cNvSpPr/>
      </xdr:nvSpPr>
      <xdr:spPr>
        <a:xfrm>
          <a:off x="7810500" y="97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26141</xdr:rowOff>
    </xdr:from>
    <xdr:ext cx="534377" cy="259045"/>
    <xdr:sp macro="" textlink="">
      <xdr:nvSpPr>
        <xdr:cNvPr id="376" name="テキスト ボックス 375"/>
        <xdr:cNvSpPr txBox="1"/>
      </xdr:nvSpPr>
      <xdr:spPr>
        <a:xfrm>
          <a:off x="7594111" y="97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29711</xdr:rowOff>
    </xdr:from>
    <xdr:to>
      <xdr:col>36</xdr:col>
      <xdr:colOff>165100</xdr:colOff>
      <xdr:row>57</xdr:row>
      <xdr:rowOff>131311</xdr:rowOff>
    </xdr:to>
    <xdr:sp macro="" textlink="">
      <xdr:nvSpPr>
        <xdr:cNvPr id="377" name="楕円 376"/>
        <xdr:cNvSpPr/>
      </xdr:nvSpPr>
      <xdr:spPr>
        <a:xfrm>
          <a:off x="6921500" y="9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122438</xdr:rowOff>
    </xdr:from>
    <xdr:ext cx="534377" cy="259045"/>
    <xdr:sp macro="" textlink="">
      <xdr:nvSpPr>
        <xdr:cNvPr id="378" name="テキスト ボックス 377"/>
        <xdr:cNvSpPr txBox="1"/>
      </xdr:nvSpPr>
      <xdr:spPr>
        <a:xfrm>
          <a:off x="6705111" y="98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5855</xdr:rowOff>
    </xdr:from>
    <xdr:to>
      <xdr:col>55</xdr:col>
      <xdr:colOff>0</xdr:colOff>
      <xdr:row>78</xdr:row>
      <xdr:rowOff>21704</xdr:rowOff>
    </xdr:to>
    <xdr:cxnSp macro="">
      <xdr:nvCxnSpPr>
        <xdr:cNvPr id="407" name="直線コネクタ 406"/>
        <xdr:cNvCxnSpPr/>
      </xdr:nvCxnSpPr>
      <xdr:spPr>
        <a:xfrm>
          <a:off x="9639300" y="13378955"/>
          <a:ext cx="8382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74701</xdr:rowOff>
    </xdr:from>
    <xdr:to>
      <xdr:col>50</xdr:col>
      <xdr:colOff>114300</xdr:colOff>
      <xdr:row>78</xdr:row>
      <xdr:rowOff>5855</xdr:rowOff>
    </xdr:to>
    <xdr:cxnSp macro="">
      <xdr:nvCxnSpPr>
        <xdr:cNvPr id="410" name="直線コネクタ 409"/>
        <xdr:cNvCxnSpPr/>
      </xdr:nvCxnSpPr>
      <xdr:spPr>
        <a:xfrm>
          <a:off x="8750300" y="13104901"/>
          <a:ext cx="889000" cy="27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74701</xdr:rowOff>
    </xdr:from>
    <xdr:to>
      <xdr:col>45</xdr:col>
      <xdr:colOff>177800</xdr:colOff>
      <xdr:row>76</xdr:row>
      <xdr:rowOff>100609</xdr:rowOff>
    </xdr:to>
    <xdr:cxnSp macro="">
      <xdr:nvCxnSpPr>
        <xdr:cNvPr id="413" name="直線コネクタ 412"/>
        <xdr:cNvCxnSpPr/>
      </xdr:nvCxnSpPr>
      <xdr:spPr>
        <a:xfrm flipV="1">
          <a:off x="7861300" y="1310490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142354</xdr:rowOff>
    </xdr:from>
    <xdr:to>
      <xdr:col>55</xdr:col>
      <xdr:colOff>50800</xdr:colOff>
      <xdr:row>78</xdr:row>
      <xdr:rowOff>72504</xdr:rowOff>
    </xdr:to>
    <xdr:sp macro="" textlink="">
      <xdr:nvSpPr>
        <xdr:cNvPr id="423" name="楕円 422"/>
        <xdr:cNvSpPr/>
      </xdr:nvSpPr>
      <xdr:spPr>
        <a:xfrm>
          <a:off x="10426700" y="133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120781</xdr:rowOff>
    </xdr:from>
    <xdr:ext cx="469744" cy="259045"/>
    <xdr:sp macro="" textlink="">
      <xdr:nvSpPr>
        <xdr:cNvPr id="424" name="普通建設事業費 （ うち新規整備　）該当値テキスト"/>
        <xdr:cNvSpPr txBox="1"/>
      </xdr:nvSpPr>
      <xdr:spPr>
        <a:xfrm>
          <a:off x="10528300" y="133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126505</xdr:rowOff>
    </xdr:from>
    <xdr:to>
      <xdr:col>50</xdr:col>
      <xdr:colOff>165100</xdr:colOff>
      <xdr:row>78</xdr:row>
      <xdr:rowOff>56655</xdr:rowOff>
    </xdr:to>
    <xdr:sp macro="" textlink="">
      <xdr:nvSpPr>
        <xdr:cNvPr id="425" name="楕円 424"/>
        <xdr:cNvSpPr/>
      </xdr:nvSpPr>
      <xdr:spPr>
        <a:xfrm>
          <a:off x="9588500" y="133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47782</xdr:rowOff>
    </xdr:from>
    <xdr:ext cx="469744" cy="259045"/>
    <xdr:sp macro="" textlink="">
      <xdr:nvSpPr>
        <xdr:cNvPr id="426" name="テキスト ボックス 425"/>
        <xdr:cNvSpPr txBox="1"/>
      </xdr:nvSpPr>
      <xdr:spPr>
        <a:xfrm>
          <a:off x="9404428" y="1342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23901</xdr:rowOff>
    </xdr:from>
    <xdr:to>
      <xdr:col>46</xdr:col>
      <xdr:colOff>38100</xdr:colOff>
      <xdr:row>76</xdr:row>
      <xdr:rowOff>125501</xdr:rowOff>
    </xdr:to>
    <xdr:sp macro="" textlink="">
      <xdr:nvSpPr>
        <xdr:cNvPr id="427" name="楕円 426"/>
        <xdr:cNvSpPr/>
      </xdr:nvSpPr>
      <xdr:spPr>
        <a:xfrm>
          <a:off x="8699500" y="130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116628</xdr:rowOff>
    </xdr:from>
    <xdr:ext cx="534377" cy="259045"/>
    <xdr:sp macro="" textlink="">
      <xdr:nvSpPr>
        <xdr:cNvPr id="428" name="テキスト ボックス 427"/>
        <xdr:cNvSpPr txBox="1"/>
      </xdr:nvSpPr>
      <xdr:spPr>
        <a:xfrm>
          <a:off x="8483111" y="1314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49809</xdr:rowOff>
    </xdr:from>
    <xdr:to>
      <xdr:col>41</xdr:col>
      <xdr:colOff>101600</xdr:colOff>
      <xdr:row>76</xdr:row>
      <xdr:rowOff>151409</xdr:rowOff>
    </xdr:to>
    <xdr:sp macro="" textlink="">
      <xdr:nvSpPr>
        <xdr:cNvPr id="429" name="楕円 428"/>
        <xdr:cNvSpPr/>
      </xdr:nvSpPr>
      <xdr:spPr>
        <a:xfrm>
          <a:off x="7810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142536</xdr:rowOff>
    </xdr:from>
    <xdr:ext cx="534377" cy="259045"/>
    <xdr:sp macro="" textlink="">
      <xdr:nvSpPr>
        <xdr:cNvPr id="430" name="テキスト ボックス 429"/>
        <xdr:cNvSpPr txBox="1"/>
      </xdr:nvSpPr>
      <xdr:spPr>
        <a:xfrm>
          <a:off x="7594111" y="131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155268</xdr:rowOff>
    </xdr:from>
    <xdr:to>
      <xdr:col>55</xdr:col>
      <xdr:colOff>0</xdr:colOff>
      <xdr:row>96</xdr:row>
      <xdr:rowOff>57724</xdr:rowOff>
    </xdr:to>
    <xdr:cxnSp macro="">
      <xdr:nvCxnSpPr>
        <xdr:cNvPr id="457" name="直線コネクタ 456"/>
        <xdr:cNvCxnSpPr/>
      </xdr:nvCxnSpPr>
      <xdr:spPr>
        <a:xfrm>
          <a:off x="9639300" y="16443018"/>
          <a:ext cx="838200" cy="7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103192</xdr:rowOff>
    </xdr:from>
    <xdr:to>
      <xdr:col>50</xdr:col>
      <xdr:colOff>114300</xdr:colOff>
      <xdr:row>95</xdr:row>
      <xdr:rowOff>155268</xdr:rowOff>
    </xdr:to>
    <xdr:cxnSp macro="">
      <xdr:nvCxnSpPr>
        <xdr:cNvPr id="460" name="直線コネクタ 459"/>
        <xdr:cNvCxnSpPr/>
      </xdr:nvCxnSpPr>
      <xdr:spPr>
        <a:xfrm>
          <a:off x="8750300" y="16390942"/>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103192</xdr:rowOff>
    </xdr:from>
    <xdr:to>
      <xdr:col>45</xdr:col>
      <xdr:colOff>177800</xdr:colOff>
      <xdr:row>96</xdr:row>
      <xdr:rowOff>106828</xdr:rowOff>
    </xdr:to>
    <xdr:cxnSp macro="">
      <xdr:nvCxnSpPr>
        <xdr:cNvPr id="463" name="直線コネクタ 462"/>
        <xdr:cNvCxnSpPr/>
      </xdr:nvCxnSpPr>
      <xdr:spPr>
        <a:xfrm flipV="1">
          <a:off x="7861300" y="16390942"/>
          <a:ext cx="889000" cy="17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6924</xdr:rowOff>
    </xdr:from>
    <xdr:to>
      <xdr:col>55</xdr:col>
      <xdr:colOff>50800</xdr:colOff>
      <xdr:row>96</xdr:row>
      <xdr:rowOff>108524</xdr:rowOff>
    </xdr:to>
    <xdr:sp macro="" textlink="">
      <xdr:nvSpPr>
        <xdr:cNvPr id="473" name="楕円 472"/>
        <xdr:cNvSpPr/>
      </xdr:nvSpPr>
      <xdr:spPr>
        <a:xfrm>
          <a:off x="10426700" y="164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156801</xdr:rowOff>
    </xdr:from>
    <xdr:ext cx="534377" cy="259045"/>
    <xdr:sp macro="" textlink="">
      <xdr:nvSpPr>
        <xdr:cNvPr id="474" name="普通建設事業費 （ うち更新整備　）該当値テキスト"/>
        <xdr:cNvSpPr txBox="1"/>
      </xdr:nvSpPr>
      <xdr:spPr>
        <a:xfrm>
          <a:off x="10528300" y="1644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104468</xdr:rowOff>
    </xdr:from>
    <xdr:to>
      <xdr:col>50</xdr:col>
      <xdr:colOff>165100</xdr:colOff>
      <xdr:row>96</xdr:row>
      <xdr:rowOff>34618</xdr:rowOff>
    </xdr:to>
    <xdr:sp macro="" textlink="">
      <xdr:nvSpPr>
        <xdr:cNvPr id="475" name="楕円 474"/>
        <xdr:cNvSpPr/>
      </xdr:nvSpPr>
      <xdr:spPr>
        <a:xfrm>
          <a:off x="9588500" y="163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25745</xdr:rowOff>
    </xdr:from>
    <xdr:ext cx="534377" cy="259045"/>
    <xdr:sp macro="" textlink="">
      <xdr:nvSpPr>
        <xdr:cNvPr id="476" name="テキスト ボックス 475"/>
        <xdr:cNvSpPr txBox="1"/>
      </xdr:nvSpPr>
      <xdr:spPr>
        <a:xfrm>
          <a:off x="9372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52392</xdr:rowOff>
    </xdr:from>
    <xdr:to>
      <xdr:col>46</xdr:col>
      <xdr:colOff>38100</xdr:colOff>
      <xdr:row>95</xdr:row>
      <xdr:rowOff>153992</xdr:rowOff>
    </xdr:to>
    <xdr:sp macro="" textlink="">
      <xdr:nvSpPr>
        <xdr:cNvPr id="477" name="楕円 476"/>
        <xdr:cNvSpPr/>
      </xdr:nvSpPr>
      <xdr:spPr>
        <a:xfrm>
          <a:off x="8699500" y="163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170519</xdr:rowOff>
    </xdr:from>
    <xdr:ext cx="534377" cy="259045"/>
    <xdr:sp macro="" textlink="">
      <xdr:nvSpPr>
        <xdr:cNvPr id="478" name="テキスト ボックス 477"/>
        <xdr:cNvSpPr txBox="1"/>
      </xdr:nvSpPr>
      <xdr:spPr>
        <a:xfrm>
          <a:off x="8483111" y="161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56028</xdr:rowOff>
    </xdr:from>
    <xdr:to>
      <xdr:col>41</xdr:col>
      <xdr:colOff>101600</xdr:colOff>
      <xdr:row>96</xdr:row>
      <xdr:rowOff>157628</xdr:rowOff>
    </xdr:to>
    <xdr:sp macro="" textlink="">
      <xdr:nvSpPr>
        <xdr:cNvPr id="479" name="楕円 478"/>
        <xdr:cNvSpPr/>
      </xdr:nvSpPr>
      <xdr:spPr>
        <a:xfrm>
          <a:off x="7810500" y="165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148755</xdr:rowOff>
    </xdr:from>
    <xdr:ext cx="534377" cy="259045"/>
    <xdr:sp macro="" textlink="">
      <xdr:nvSpPr>
        <xdr:cNvPr id="480" name="テキスト ボックス 479"/>
        <xdr:cNvSpPr txBox="1"/>
      </xdr:nvSpPr>
      <xdr:spPr>
        <a:xfrm>
          <a:off x="7594111" y="166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92968</xdr:rowOff>
    </xdr:from>
    <xdr:to>
      <xdr:col>85</xdr:col>
      <xdr:colOff>127000</xdr:colOff>
      <xdr:row>39</xdr:row>
      <xdr:rowOff>93588</xdr:rowOff>
    </xdr:to>
    <xdr:cxnSp macro="">
      <xdr:nvCxnSpPr>
        <xdr:cNvPr id="511" name="直線コネクタ 510"/>
        <xdr:cNvCxnSpPr/>
      </xdr:nvCxnSpPr>
      <xdr:spPr>
        <a:xfrm flipV="1">
          <a:off x="15481300" y="6779518"/>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93588</xdr:rowOff>
    </xdr:from>
    <xdr:to>
      <xdr:col>81</xdr:col>
      <xdr:colOff>50800</xdr:colOff>
      <xdr:row>39</xdr:row>
      <xdr:rowOff>97670</xdr:rowOff>
    </xdr:to>
    <xdr:cxnSp macro="">
      <xdr:nvCxnSpPr>
        <xdr:cNvPr id="514" name="直線コネクタ 513"/>
        <xdr:cNvCxnSpPr/>
      </xdr:nvCxnSpPr>
      <xdr:spPr>
        <a:xfrm flipV="1">
          <a:off x="14592300" y="678013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97670</xdr:rowOff>
    </xdr:from>
    <xdr:to>
      <xdr:col>76</xdr:col>
      <xdr:colOff>114300</xdr:colOff>
      <xdr:row>39</xdr:row>
      <xdr:rowOff>97866</xdr:rowOff>
    </xdr:to>
    <xdr:cxnSp macro="">
      <xdr:nvCxnSpPr>
        <xdr:cNvPr id="517" name="直線コネクタ 516"/>
        <xdr:cNvCxnSpPr/>
      </xdr:nvCxnSpPr>
      <xdr:spPr>
        <a:xfrm flipV="1">
          <a:off x="13703300" y="678422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97801</xdr:rowOff>
    </xdr:from>
    <xdr:to>
      <xdr:col>71</xdr:col>
      <xdr:colOff>177800</xdr:colOff>
      <xdr:row>39</xdr:row>
      <xdr:rowOff>97866</xdr:rowOff>
    </xdr:to>
    <xdr:cxnSp macro="">
      <xdr:nvCxnSpPr>
        <xdr:cNvPr id="520" name="直線コネクタ 519"/>
        <xdr:cNvCxnSpPr/>
      </xdr:nvCxnSpPr>
      <xdr:spPr>
        <a:xfrm>
          <a:off x="12814300" y="678435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42168</xdr:rowOff>
    </xdr:from>
    <xdr:to>
      <xdr:col>85</xdr:col>
      <xdr:colOff>177800</xdr:colOff>
      <xdr:row>39</xdr:row>
      <xdr:rowOff>143768</xdr:rowOff>
    </xdr:to>
    <xdr:sp macro="" textlink="">
      <xdr:nvSpPr>
        <xdr:cNvPr id="530" name="楕円 529"/>
        <xdr:cNvSpPr/>
      </xdr:nvSpPr>
      <xdr:spPr>
        <a:xfrm>
          <a:off x="16268700" y="67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152922</xdr:rowOff>
    </xdr:from>
    <xdr:ext cx="378565" cy="259045"/>
    <xdr:sp macro="" textlink="">
      <xdr:nvSpPr>
        <xdr:cNvPr id="531" name="災害復旧事業費該当値テキスト"/>
        <xdr:cNvSpPr txBox="1"/>
      </xdr:nvSpPr>
      <xdr:spPr>
        <a:xfrm>
          <a:off x="16370300" y="6668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42788</xdr:rowOff>
    </xdr:from>
    <xdr:to>
      <xdr:col>81</xdr:col>
      <xdr:colOff>101600</xdr:colOff>
      <xdr:row>39</xdr:row>
      <xdr:rowOff>144388</xdr:rowOff>
    </xdr:to>
    <xdr:sp macro="" textlink="">
      <xdr:nvSpPr>
        <xdr:cNvPr id="532" name="楕円 531"/>
        <xdr:cNvSpPr/>
      </xdr:nvSpPr>
      <xdr:spPr>
        <a:xfrm>
          <a:off x="154305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135515</xdr:rowOff>
    </xdr:from>
    <xdr:ext cx="378565" cy="259045"/>
    <xdr:sp macro="" textlink="">
      <xdr:nvSpPr>
        <xdr:cNvPr id="533" name="テキスト ボックス 532"/>
        <xdr:cNvSpPr txBox="1"/>
      </xdr:nvSpPr>
      <xdr:spPr>
        <a:xfrm>
          <a:off x="15292017" y="682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46870</xdr:rowOff>
    </xdr:from>
    <xdr:to>
      <xdr:col>76</xdr:col>
      <xdr:colOff>165100</xdr:colOff>
      <xdr:row>39</xdr:row>
      <xdr:rowOff>148470</xdr:rowOff>
    </xdr:to>
    <xdr:sp macro="" textlink="">
      <xdr:nvSpPr>
        <xdr:cNvPr id="534" name="楕円 533"/>
        <xdr:cNvSpPr/>
      </xdr:nvSpPr>
      <xdr:spPr>
        <a:xfrm>
          <a:off x="14541500" y="67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139597</xdr:rowOff>
    </xdr:from>
    <xdr:ext cx="313932" cy="259045"/>
    <xdr:sp macro="" textlink="">
      <xdr:nvSpPr>
        <xdr:cNvPr id="535" name="テキスト ボックス 534"/>
        <xdr:cNvSpPr txBox="1"/>
      </xdr:nvSpPr>
      <xdr:spPr>
        <a:xfrm>
          <a:off x="14435333" y="682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47066</xdr:rowOff>
    </xdr:from>
    <xdr:to>
      <xdr:col>72</xdr:col>
      <xdr:colOff>38100</xdr:colOff>
      <xdr:row>39</xdr:row>
      <xdr:rowOff>148666</xdr:rowOff>
    </xdr:to>
    <xdr:sp macro="" textlink="">
      <xdr:nvSpPr>
        <xdr:cNvPr id="536" name="楕円 535"/>
        <xdr:cNvSpPr/>
      </xdr:nvSpPr>
      <xdr:spPr>
        <a:xfrm>
          <a:off x="136525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139793</xdr:rowOff>
    </xdr:from>
    <xdr:ext cx="313932" cy="259045"/>
    <xdr:sp macro="" textlink="">
      <xdr:nvSpPr>
        <xdr:cNvPr id="537" name="テキスト ボックス 536"/>
        <xdr:cNvSpPr txBox="1"/>
      </xdr:nvSpPr>
      <xdr:spPr>
        <a:xfrm>
          <a:off x="13546333" y="6826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47001</xdr:rowOff>
    </xdr:from>
    <xdr:to>
      <xdr:col>67</xdr:col>
      <xdr:colOff>101600</xdr:colOff>
      <xdr:row>39</xdr:row>
      <xdr:rowOff>148601</xdr:rowOff>
    </xdr:to>
    <xdr:sp macro="" textlink="">
      <xdr:nvSpPr>
        <xdr:cNvPr id="538" name="楕円 537"/>
        <xdr:cNvSpPr/>
      </xdr:nvSpPr>
      <xdr:spPr>
        <a:xfrm>
          <a:off x="127635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139728</xdr:rowOff>
    </xdr:from>
    <xdr:ext cx="313932" cy="259045"/>
    <xdr:sp macro="" textlink="">
      <xdr:nvSpPr>
        <xdr:cNvPr id="539" name="テキスト ボックス 538"/>
        <xdr:cNvSpPr txBox="1"/>
      </xdr:nvSpPr>
      <xdr:spPr>
        <a:xfrm>
          <a:off x="12657333" y="6826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71741</xdr:rowOff>
    </xdr:from>
    <xdr:to>
      <xdr:col>85</xdr:col>
      <xdr:colOff>127000</xdr:colOff>
      <xdr:row>75</xdr:row>
      <xdr:rowOff>98715</xdr:rowOff>
    </xdr:to>
    <xdr:cxnSp macro="">
      <xdr:nvCxnSpPr>
        <xdr:cNvPr id="620" name="直線コネクタ 619"/>
        <xdr:cNvCxnSpPr/>
      </xdr:nvCxnSpPr>
      <xdr:spPr>
        <a:xfrm flipV="1">
          <a:off x="15481300" y="12930491"/>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88134</xdr:rowOff>
    </xdr:from>
    <xdr:to>
      <xdr:col>81</xdr:col>
      <xdr:colOff>50800</xdr:colOff>
      <xdr:row>75</xdr:row>
      <xdr:rowOff>98715</xdr:rowOff>
    </xdr:to>
    <xdr:cxnSp macro="">
      <xdr:nvCxnSpPr>
        <xdr:cNvPr id="623" name="直線コネクタ 622"/>
        <xdr:cNvCxnSpPr/>
      </xdr:nvCxnSpPr>
      <xdr:spPr>
        <a:xfrm>
          <a:off x="14592300" y="12946884"/>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88134</xdr:rowOff>
    </xdr:from>
    <xdr:to>
      <xdr:col>76</xdr:col>
      <xdr:colOff>114300</xdr:colOff>
      <xdr:row>75</xdr:row>
      <xdr:rowOff>90747</xdr:rowOff>
    </xdr:to>
    <xdr:cxnSp macro="">
      <xdr:nvCxnSpPr>
        <xdr:cNvPr id="626" name="直線コネクタ 625"/>
        <xdr:cNvCxnSpPr/>
      </xdr:nvCxnSpPr>
      <xdr:spPr>
        <a:xfrm flipV="1">
          <a:off x="13703300" y="1294688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65732</xdr:rowOff>
    </xdr:from>
    <xdr:to>
      <xdr:col>71</xdr:col>
      <xdr:colOff>177800</xdr:colOff>
      <xdr:row>75</xdr:row>
      <xdr:rowOff>90747</xdr:rowOff>
    </xdr:to>
    <xdr:cxnSp macro="">
      <xdr:nvCxnSpPr>
        <xdr:cNvPr id="629" name="直線コネクタ 628"/>
        <xdr:cNvCxnSpPr/>
      </xdr:nvCxnSpPr>
      <xdr:spPr>
        <a:xfrm>
          <a:off x="12814300" y="12924482"/>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20941</xdr:rowOff>
    </xdr:from>
    <xdr:to>
      <xdr:col>85</xdr:col>
      <xdr:colOff>177800</xdr:colOff>
      <xdr:row>75</xdr:row>
      <xdr:rowOff>122541</xdr:rowOff>
    </xdr:to>
    <xdr:sp macro="" textlink="">
      <xdr:nvSpPr>
        <xdr:cNvPr id="639" name="楕円 638"/>
        <xdr:cNvSpPr/>
      </xdr:nvSpPr>
      <xdr:spPr>
        <a:xfrm>
          <a:off x="16268700" y="128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170818</xdr:rowOff>
    </xdr:from>
    <xdr:ext cx="534377" cy="259045"/>
    <xdr:sp macro="" textlink="">
      <xdr:nvSpPr>
        <xdr:cNvPr id="640" name="公債費該当値テキスト"/>
        <xdr:cNvSpPr txBox="1"/>
      </xdr:nvSpPr>
      <xdr:spPr>
        <a:xfrm>
          <a:off x="16370300" y="128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47915</xdr:rowOff>
    </xdr:from>
    <xdr:to>
      <xdr:col>81</xdr:col>
      <xdr:colOff>101600</xdr:colOff>
      <xdr:row>75</xdr:row>
      <xdr:rowOff>149515</xdr:rowOff>
    </xdr:to>
    <xdr:sp macro="" textlink="">
      <xdr:nvSpPr>
        <xdr:cNvPr id="641" name="楕円 640"/>
        <xdr:cNvSpPr/>
      </xdr:nvSpPr>
      <xdr:spPr>
        <a:xfrm>
          <a:off x="15430500" y="129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140642</xdr:rowOff>
    </xdr:from>
    <xdr:ext cx="534377" cy="259045"/>
    <xdr:sp macro="" textlink="">
      <xdr:nvSpPr>
        <xdr:cNvPr id="642" name="テキスト ボックス 641"/>
        <xdr:cNvSpPr txBox="1"/>
      </xdr:nvSpPr>
      <xdr:spPr>
        <a:xfrm>
          <a:off x="15214111" y="129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37334</xdr:rowOff>
    </xdr:from>
    <xdr:to>
      <xdr:col>76</xdr:col>
      <xdr:colOff>165100</xdr:colOff>
      <xdr:row>75</xdr:row>
      <xdr:rowOff>138934</xdr:rowOff>
    </xdr:to>
    <xdr:sp macro="" textlink="">
      <xdr:nvSpPr>
        <xdr:cNvPr id="643" name="楕円 642"/>
        <xdr:cNvSpPr/>
      </xdr:nvSpPr>
      <xdr:spPr>
        <a:xfrm>
          <a:off x="14541500" y="128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130061</xdr:rowOff>
    </xdr:from>
    <xdr:ext cx="534377" cy="259045"/>
    <xdr:sp macro="" textlink="">
      <xdr:nvSpPr>
        <xdr:cNvPr id="644" name="テキスト ボックス 643"/>
        <xdr:cNvSpPr txBox="1"/>
      </xdr:nvSpPr>
      <xdr:spPr>
        <a:xfrm>
          <a:off x="14325111" y="1298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39947</xdr:rowOff>
    </xdr:from>
    <xdr:to>
      <xdr:col>72</xdr:col>
      <xdr:colOff>38100</xdr:colOff>
      <xdr:row>75</xdr:row>
      <xdr:rowOff>141547</xdr:rowOff>
    </xdr:to>
    <xdr:sp macro="" textlink="">
      <xdr:nvSpPr>
        <xdr:cNvPr id="645" name="楕円 644"/>
        <xdr:cNvSpPr/>
      </xdr:nvSpPr>
      <xdr:spPr>
        <a:xfrm>
          <a:off x="13652500" y="12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132673</xdr:rowOff>
    </xdr:from>
    <xdr:ext cx="534377" cy="259045"/>
    <xdr:sp macro="" textlink="">
      <xdr:nvSpPr>
        <xdr:cNvPr id="646" name="テキスト ボックス 645"/>
        <xdr:cNvSpPr txBox="1"/>
      </xdr:nvSpPr>
      <xdr:spPr>
        <a:xfrm>
          <a:off x="13436111" y="129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14932</xdr:rowOff>
    </xdr:from>
    <xdr:to>
      <xdr:col>67</xdr:col>
      <xdr:colOff>101600</xdr:colOff>
      <xdr:row>75</xdr:row>
      <xdr:rowOff>116532</xdr:rowOff>
    </xdr:to>
    <xdr:sp macro="" textlink="">
      <xdr:nvSpPr>
        <xdr:cNvPr id="647" name="楕円 646"/>
        <xdr:cNvSpPr/>
      </xdr:nvSpPr>
      <xdr:spPr>
        <a:xfrm>
          <a:off x="12763500" y="128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107659</xdr:rowOff>
    </xdr:from>
    <xdr:ext cx="534377" cy="259045"/>
    <xdr:sp macro="" textlink="">
      <xdr:nvSpPr>
        <xdr:cNvPr id="648" name="テキスト ボックス 647"/>
        <xdr:cNvSpPr txBox="1"/>
      </xdr:nvSpPr>
      <xdr:spPr>
        <a:xfrm>
          <a:off x="12547111" y="1296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98278</xdr:rowOff>
    </xdr:from>
    <xdr:to>
      <xdr:col>85</xdr:col>
      <xdr:colOff>127000</xdr:colOff>
      <xdr:row>97</xdr:row>
      <xdr:rowOff>134807</xdr:rowOff>
    </xdr:to>
    <xdr:cxnSp macro="">
      <xdr:nvCxnSpPr>
        <xdr:cNvPr id="675" name="直線コネクタ 674"/>
        <xdr:cNvCxnSpPr/>
      </xdr:nvCxnSpPr>
      <xdr:spPr>
        <a:xfrm flipV="1">
          <a:off x="15481300" y="16728928"/>
          <a:ext cx="838200" cy="3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134807</xdr:rowOff>
    </xdr:from>
    <xdr:to>
      <xdr:col>81</xdr:col>
      <xdr:colOff>50800</xdr:colOff>
      <xdr:row>97</xdr:row>
      <xdr:rowOff>152822</xdr:rowOff>
    </xdr:to>
    <xdr:cxnSp macro="">
      <xdr:nvCxnSpPr>
        <xdr:cNvPr id="678" name="直線コネクタ 677"/>
        <xdr:cNvCxnSpPr/>
      </xdr:nvCxnSpPr>
      <xdr:spPr>
        <a:xfrm flipV="1">
          <a:off x="14592300" y="16765457"/>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99833</xdr:rowOff>
    </xdr:from>
    <xdr:to>
      <xdr:col>76</xdr:col>
      <xdr:colOff>114300</xdr:colOff>
      <xdr:row>97</xdr:row>
      <xdr:rowOff>152822</xdr:rowOff>
    </xdr:to>
    <xdr:cxnSp macro="">
      <xdr:nvCxnSpPr>
        <xdr:cNvPr id="681" name="直線コネクタ 680"/>
        <xdr:cNvCxnSpPr/>
      </xdr:nvCxnSpPr>
      <xdr:spPr>
        <a:xfrm>
          <a:off x="13703300" y="16730483"/>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110851</xdr:rowOff>
    </xdr:from>
    <xdr:to>
      <xdr:col>71</xdr:col>
      <xdr:colOff>177800</xdr:colOff>
      <xdr:row>97</xdr:row>
      <xdr:rowOff>99833</xdr:rowOff>
    </xdr:to>
    <xdr:cxnSp macro="">
      <xdr:nvCxnSpPr>
        <xdr:cNvPr id="684" name="直線コネクタ 683"/>
        <xdr:cNvCxnSpPr/>
      </xdr:nvCxnSpPr>
      <xdr:spPr>
        <a:xfrm>
          <a:off x="12814300" y="16570051"/>
          <a:ext cx="889000" cy="16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47478</xdr:rowOff>
    </xdr:from>
    <xdr:to>
      <xdr:col>85</xdr:col>
      <xdr:colOff>177800</xdr:colOff>
      <xdr:row>97</xdr:row>
      <xdr:rowOff>149078</xdr:rowOff>
    </xdr:to>
    <xdr:sp macro="" textlink="">
      <xdr:nvSpPr>
        <xdr:cNvPr id="694" name="楕円 693"/>
        <xdr:cNvSpPr/>
      </xdr:nvSpPr>
      <xdr:spPr>
        <a:xfrm>
          <a:off x="16268700" y="166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25905</xdr:rowOff>
    </xdr:from>
    <xdr:ext cx="469744" cy="259045"/>
    <xdr:sp macro="" textlink="">
      <xdr:nvSpPr>
        <xdr:cNvPr id="695" name="積立金該当値テキスト"/>
        <xdr:cNvSpPr txBox="1"/>
      </xdr:nvSpPr>
      <xdr:spPr>
        <a:xfrm>
          <a:off x="16370300" y="166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84007</xdr:rowOff>
    </xdr:from>
    <xdr:to>
      <xdr:col>81</xdr:col>
      <xdr:colOff>101600</xdr:colOff>
      <xdr:row>98</xdr:row>
      <xdr:rowOff>14157</xdr:rowOff>
    </xdr:to>
    <xdr:sp macro="" textlink="">
      <xdr:nvSpPr>
        <xdr:cNvPr id="696" name="楕円 695"/>
        <xdr:cNvSpPr/>
      </xdr:nvSpPr>
      <xdr:spPr>
        <a:xfrm>
          <a:off x="154305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5284</xdr:rowOff>
    </xdr:from>
    <xdr:ext cx="469744" cy="259045"/>
    <xdr:sp macro="" textlink="">
      <xdr:nvSpPr>
        <xdr:cNvPr id="697" name="テキスト ボックス 696"/>
        <xdr:cNvSpPr txBox="1"/>
      </xdr:nvSpPr>
      <xdr:spPr>
        <a:xfrm>
          <a:off x="15246428" y="1680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102022</xdr:rowOff>
    </xdr:from>
    <xdr:to>
      <xdr:col>76</xdr:col>
      <xdr:colOff>165100</xdr:colOff>
      <xdr:row>98</xdr:row>
      <xdr:rowOff>32172</xdr:rowOff>
    </xdr:to>
    <xdr:sp macro="" textlink="">
      <xdr:nvSpPr>
        <xdr:cNvPr id="698" name="楕円 697"/>
        <xdr:cNvSpPr/>
      </xdr:nvSpPr>
      <xdr:spPr>
        <a:xfrm>
          <a:off x="14541500" y="167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23299</xdr:rowOff>
    </xdr:from>
    <xdr:ext cx="469744" cy="259045"/>
    <xdr:sp macro="" textlink="">
      <xdr:nvSpPr>
        <xdr:cNvPr id="699" name="テキスト ボックス 698"/>
        <xdr:cNvSpPr txBox="1"/>
      </xdr:nvSpPr>
      <xdr:spPr>
        <a:xfrm>
          <a:off x="14357428" y="1682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49033</xdr:rowOff>
    </xdr:from>
    <xdr:to>
      <xdr:col>72</xdr:col>
      <xdr:colOff>38100</xdr:colOff>
      <xdr:row>97</xdr:row>
      <xdr:rowOff>150633</xdr:rowOff>
    </xdr:to>
    <xdr:sp macro="" textlink="">
      <xdr:nvSpPr>
        <xdr:cNvPr id="700" name="楕円 699"/>
        <xdr:cNvSpPr/>
      </xdr:nvSpPr>
      <xdr:spPr>
        <a:xfrm>
          <a:off x="13652500" y="166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141760</xdr:rowOff>
    </xdr:from>
    <xdr:ext cx="469744" cy="259045"/>
    <xdr:sp macro="" textlink="">
      <xdr:nvSpPr>
        <xdr:cNvPr id="701" name="テキスト ボックス 700"/>
        <xdr:cNvSpPr txBox="1"/>
      </xdr:nvSpPr>
      <xdr:spPr>
        <a:xfrm>
          <a:off x="13468428" y="1677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60051</xdr:rowOff>
    </xdr:from>
    <xdr:to>
      <xdr:col>67</xdr:col>
      <xdr:colOff>101600</xdr:colOff>
      <xdr:row>96</xdr:row>
      <xdr:rowOff>161651</xdr:rowOff>
    </xdr:to>
    <xdr:sp macro="" textlink="">
      <xdr:nvSpPr>
        <xdr:cNvPr id="702" name="楕円 701"/>
        <xdr:cNvSpPr/>
      </xdr:nvSpPr>
      <xdr:spPr>
        <a:xfrm>
          <a:off x="12763500" y="1651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152778</xdr:rowOff>
    </xdr:from>
    <xdr:ext cx="469744" cy="259045"/>
    <xdr:sp macro="" textlink="">
      <xdr:nvSpPr>
        <xdr:cNvPr id="703" name="テキスト ボックス 702"/>
        <xdr:cNvSpPr txBox="1"/>
      </xdr:nvSpPr>
      <xdr:spPr>
        <a:xfrm>
          <a:off x="12579428" y="1661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11303</xdr:rowOff>
    </xdr:from>
    <xdr:to>
      <xdr:col>116</xdr:col>
      <xdr:colOff>63500</xdr:colOff>
      <xdr:row>36</xdr:row>
      <xdr:rowOff>47244</xdr:rowOff>
    </xdr:to>
    <xdr:cxnSp macro="">
      <xdr:nvCxnSpPr>
        <xdr:cNvPr id="732" name="直線コネクタ 731"/>
        <xdr:cNvCxnSpPr/>
      </xdr:nvCxnSpPr>
      <xdr:spPr>
        <a:xfrm flipV="1">
          <a:off x="21323300" y="6183503"/>
          <a:ext cx="8382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47244</xdr:rowOff>
    </xdr:from>
    <xdr:to>
      <xdr:col>111</xdr:col>
      <xdr:colOff>177800</xdr:colOff>
      <xdr:row>36</xdr:row>
      <xdr:rowOff>97536</xdr:rowOff>
    </xdr:to>
    <xdr:cxnSp macro="">
      <xdr:nvCxnSpPr>
        <xdr:cNvPr id="735" name="直線コネクタ 734"/>
        <xdr:cNvCxnSpPr/>
      </xdr:nvCxnSpPr>
      <xdr:spPr>
        <a:xfrm flipV="1">
          <a:off x="20434300" y="6219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26035</xdr:rowOff>
    </xdr:from>
    <xdr:to>
      <xdr:col>107</xdr:col>
      <xdr:colOff>50800</xdr:colOff>
      <xdr:row>36</xdr:row>
      <xdr:rowOff>97536</xdr:rowOff>
    </xdr:to>
    <xdr:cxnSp macro="">
      <xdr:nvCxnSpPr>
        <xdr:cNvPr id="738" name="直線コネクタ 737"/>
        <xdr:cNvCxnSpPr/>
      </xdr:nvCxnSpPr>
      <xdr:spPr>
        <a:xfrm>
          <a:off x="19545300" y="6198235"/>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0" name="テキスト ボックス 739"/>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26035</xdr:rowOff>
    </xdr:from>
    <xdr:to>
      <xdr:col>102</xdr:col>
      <xdr:colOff>114300</xdr:colOff>
      <xdr:row>38</xdr:row>
      <xdr:rowOff>50673</xdr:rowOff>
    </xdr:to>
    <xdr:cxnSp macro="">
      <xdr:nvCxnSpPr>
        <xdr:cNvPr id="741" name="直線コネクタ 740"/>
        <xdr:cNvCxnSpPr/>
      </xdr:nvCxnSpPr>
      <xdr:spPr>
        <a:xfrm flipV="1">
          <a:off x="18656300" y="6198235"/>
          <a:ext cx="889000" cy="3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3" name="テキスト ボックス 742"/>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131953</xdr:rowOff>
    </xdr:from>
    <xdr:to>
      <xdr:col>116</xdr:col>
      <xdr:colOff>114300</xdr:colOff>
      <xdr:row>36</xdr:row>
      <xdr:rowOff>62103</xdr:rowOff>
    </xdr:to>
    <xdr:sp macro="" textlink="">
      <xdr:nvSpPr>
        <xdr:cNvPr id="751" name="楕円 750"/>
        <xdr:cNvSpPr/>
      </xdr:nvSpPr>
      <xdr:spPr>
        <a:xfrm>
          <a:off x="221107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154830</xdr:rowOff>
    </xdr:from>
    <xdr:ext cx="469744" cy="259045"/>
    <xdr:sp macro="" textlink="">
      <xdr:nvSpPr>
        <xdr:cNvPr id="752" name="投資及び出資金該当値テキスト"/>
        <xdr:cNvSpPr txBox="1"/>
      </xdr:nvSpPr>
      <xdr:spPr>
        <a:xfrm>
          <a:off x="22212300" y="598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167894</xdr:rowOff>
    </xdr:from>
    <xdr:to>
      <xdr:col>112</xdr:col>
      <xdr:colOff>38100</xdr:colOff>
      <xdr:row>36</xdr:row>
      <xdr:rowOff>98044</xdr:rowOff>
    </xdr:to>
    <xdr:sp macro="" textlink="">
      <xdr:nvSpPr>
        <xdr:cNvPr id="753" name="楕円 752"/>
        <xdr:cNvSpPr/>
      </xdr:nvSpPr>
      <xdr:spPr>
        <a:xfrm>
          <a:off x="21272500" y="61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114571</xdr:rowOff>
    </xdr:from>
    <xdr:ext cx="469744" cy="259045"/>
    <xdr:sp macro="" textlink="">
      <xdr:nvSpPr>
        <xdr:cNvPr id="754" name="テキスト ボックス 753"/>
        <xdr:cNvSpPr txBox="1"/>
      </xdr:nvSpPr>
      <xdr:spPr>
        <a:xfrm>
          <a:off x="21088428" y="59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46736</xdr:rowOff>
    </xdr:from>
    <xdr:to>
      <xdr:col>107</xdr:col>
      <xdr:colOff>101600</xdr:colOff>
      <xdr:row>36</xdr:row>
      <xdr:rowOff>148336</xdr:rowOff>
    </xdr:to>
    <xdr:sp macro="" textlink="">
      <xdr:nvSpPr>
        <xdr:cNvPr id="755" name="楕円 754"/>
        <xdr:cNvSpPr/>
      </xdr:nvSpPr>
      <xdr:spPr>
        <a:xfrm>
          <a:off x="20383500" y="62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164863</xdr:rowOff>
    </xdr:from>
    <xdr:ext cx="469744" cy="259045"/>
    <xdr:sp macro="" textlink="">
      <xdr:nvSpPr>
        <xdr:cNvPr id="756" name="テキスト ボックス 755"/>
        <xdr:cNvSpPr txBox="1"/>
      </xdr:nvSpPr>
      <xdr:spPr>
        <a:xfrm>
          <a:off x="20199428"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146685</xdr:rowOff>
    </xdr:from>
    <xdr:to>
      <xdr:col>102</xdr:col>
      <xdr:colOff>165100</xdr:colOff>
      <xdr:row>36</xdr:row>
      <xdr:rowOff>76835</xdr:rowOff>
    </xdr:to>
    <xdr:sp macro="" textlink="">
      <xdr:nvSpPr>
        <xdr:cNvPr id="757" name="楕円 756"/>
        <xdr:cNvSpPr/>
      </xdr:nvSpPr>
      <xdr:spPr>
        <a:xfrm>
          <a:off x="19494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93362</xdr:rowOff>
    </xdr:from>
    <xdr:ext cx="469744" cy="259045"/>
    <xdr:sp macro="" textlink="">
      <xdr:nvSpPr>
        <xdr:cNvPr id="758" name="テキスト ボックス 757"/>
        <xdr:cNvSpPr txBox="1"/>
      </xdr:nvSpPr>
      <xdr:spPr>
        <a:xfrm>
          <a:off x="19310428" y="592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171323</xdr:rowOff>
    </xdr:from>
    <xdr:to>
      <xdr:col>98</xdr:col>
      <xdr:colOff>38100</xdr:colOff>
      <xdr:row>38</xdr:row>
      <xdr:rowOff>101473</xdr:rowOff>
    </xdr:to>
    <xdr:sp macro="" textlink="">
      <xdr:nvSpPr>
        <xdr:cNvPr id="759" name="楕円 758"/>
        <xdr:cNvSpPr/>
      </xdr:nvSpPr>
      <xdr:spPr>
        <a:xfrm>
          <a:off x="18605500" y="65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92600</xdr:rowOff>
    </xdr:from>
    <xdr:ext cx="469744" cy="259045"/>
    <xdr:sp macro="" textlink="">
      <xdr:nvSpPr>
        <xdr:cNvPr id="760" name="テキスト ボックス 759"/>
        <xdr:cNvSpPr txBox="1"/>
      </xdr:nvSpPr>
      <xdr:spPr>
        <a:xfrm>
          <a:off x="18421428" y="66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15570</xdr:rowOff>
    </xdr:from>
    <xdr:to>
      <xdr:col>116</xdr:col>
      <xdr:colOff>63500</xdr:colOff>
      <xdr:row>58</xdr:row>
      <xdr:rowOff>22047</xdr:rowOff>
    </xdr:to>
    <xdr:cxnSp macro="">
      <xdr:nvCxnSpPr>
        <xdr:cNvPr id="789" name="直線コネクタ 788"/>
        <xdr:cNvCxnSpPr/>
      </xdr:nvCxnSpPr>
      <xdr:spPr>
        <a:xfrm>
          <a:off x="21323300" y="995967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1321</xdr:rowOff>
    </xdr:from>
    <xdr:to>
      <xdr:col>111</xdr:col>
      <xdr:colOff>177800</xdr:colOff>
      <xdr:row>58</xdr:row>
      <xdr:rowOff>15570</xdr:rowOff>
    </xdr:to>
    <xdr:cxnSp macro="">
      <xdr:nvCxnSpPr>
        <xdr:cNvPr id="792" name="直線コネクタ 791"/>
        <xdr:cNvCxnSpPr/>
      </xdr:nvCxnSpPr>
      <xdr:spPr>
        <a:xfrm>
          <a:off x="20434300" y="9945421"/>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1321</xdr:rowOff>
    </xdr:from>
    <xdr:to>
      <xdr:col>107</xdr:col>
      <xdr:colOff>50800</xdr:colOff>
      <xdr:row>58</xdr:row>
      <xdr:rowOff>23495</xdr:rowOff>
    </xdr:to>
    <xdr:cxnSp macro="">
      <xdr:nvCxnSpPr>
        <xdr:cNvPr id="795" name="直線コネクタ 794"/>
        <xdr:cNvCxnSpPr/>
      </xdr:nvCxnSpPr>
      <xdr:spPr>
        <a:xfrm flipV="1">
          <a:off x="19545300" y="994542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11570</xdr:rowOff>
    </xdr:from>
    <xdr:to>
      <xdr:col>102</xdr:col>
      <xdr:colOff>114300</xdr:colOff>
      <xdr:row>58</xdr:row>
      <xdr:rowOff>23495</xdr:rowOff>
    </xdr:to>
    <xdr:cxnSp macro="">
      <xdr:nvCxnSpPr>
        <xdr:cNvPr id="798" name="直線コネクタ 797"/>
        <xdr:cNvCxnSpPr/>
      </xdr:nvCxnSpPr>
      <xdr:spPr>
        <a:xfrm>
          <a:off x="18656300" y="9955670"/>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142697</xdr:rowOff>
    </xdr:from>
    <xdr:to>
      <xdr:col>116</xdr:col>
      <xdr:colOff>114300</xdr:colOff>
      <xdr:row>58</xdr:row>
      <xdr:rowOff>72847</xdr:rowOff>
    </xdr:to>
    <xdr:sp macro="" textlink="">
      <xdr:nvSpPr>
        <xdr:cNvPr id="808" name="楕円 807"/>
        <xdr:cNvSpPr/>
      </xdr:nvSpPr>
      <xdr:spPr>
        <a:xfrm>
          <a:off x="22110700" y="99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121124</xdr:rowOff>
    </xdr:from>
    <xdr:ext cx="469744" cy="259045"/>
    <xdr:sp macro="" textlink="">
      <xdr:nvSpPr>
        <xdr:cNvPr id="809" name="貸付金該当値テキスト"/>
        <xdr:cNvSpPr txBox="1"/>
      </xdr:nvSpPr>
      <xdr:spPr>
        <a:xfrm>
          <a:off x="22212300" y="989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136220</xdr:rowOff>
    </xdr:from>
    <xdr:to>
      <xdr:col>112</xdr:col>
      <xdr:colOff>38100</xdr:colOff>
      <xdr:row>58</xdr:row>
      <xdr:rowOff>66370</xdr:rowOff>
    </xdr:to>
    <xdr:sp macro="" textlink="">
      <xdr:nvSpPr>
        <xdr:cNvPr id="810" name="楕円 809"/>
        <xdr:cNvSpPr/>
      </xdr:nvSpPr>
      <xdr:spPr>
        <a:xfrm>
          <a:off x="21272500" y="99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57497</xdr:rowOff>
    </xdr:from>
    <xdr:ext cx="469744" cy="259045"/>
    <xdr:sp macro="" textlink="">
      <xdr:nvSpPr>
        <xdr:cNvPr id="811" name="テキスト ボックス 810"/>
        <xdr:cNvSpPr txBox="1"/>
      </xdr:nvSpPr>
      <xdr:spPr>
        <a:xfrm>
          <a:off x="21088428" y="100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121971</xdr:rowOff>
    </xdr:from>
    <xdr:to>
      <xdr:col>107</xdr:col>
      <xdr:colOff>101600</xdr:colOff>
      <xdr:row>58</xdr:row>
      <xdr:rowOff>52121</xdr:rowOff>
    </xdr:to>
    <xdr:sp macro="" textlink="">
      <xdr:nvSpPr>
        <xdr:cNvPr id="812" name="楕円 811"/>
        <xdr:cNvSpPr/>
      </xdr:nvSpPr>
      <xdr:spPr>
        <a:xfrm>
          <a:off x="20383500" y="98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43248</xdr:rowOff>
    </xdr:from>
    <xdr:ext cx="469744" cy="259045"/>
    <xdr:sp macro="" textlink="">
      <xdr:nvSpPr>
        <xdr:cNvPr id="813" name="テキスト ボックス 812"/>
        <xdr:cNvSpPr txBox="1"/>
      </xdr:nvSpPr>
      <xdr:spPr>
        <a:xfrm>
          <a:off x="20199428" y="998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144145</xdr:rowOff>
    </xdr:from>
    <xdr:to>
      <xdr:col>102</xdr:col>
      <xdr:colOff>165100</xdr:colOff>
      <xdr:row>58</xdr:row>
      <xdr:rowOff>74295</xdr:rowOff>
    </xdr:to>
    <xdr:sp macro="" textlink="">
      <xdr:nvSpPr>
        <xdr:cNvPr id="814" name="楕円 813"/>
        <xdr:cNvSpPr/>
      </xdr:nvSpPr>
      <xdr:spPr>
        <a:xfrm>
          <a:off x="19494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65422</xdr:rowOff>
    </xdr:from>
    <xdr:ext cx="469744" cy="259045"/>
    <xdr:sp macro="" textlink="">
      <xdr:nvSpPr>
        <xdr:cNvPr id="815" name="テキスト ボックス 814"/>
        <xdr:cNvSpPr txBox="1"/>
      </xdr:nvSpPr>
      <xdr:spPr>
        <a:xfrm>
          <a:off x="19310428" y="100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132220</xdr:rowOff>
    </xdr:from>
    <xdr:to>
      <xdr:col>98</xdr:col>
      <xdr:colOff>38100</xdr:colOff>
      <xdr:row>58</xdr:row>
      <xdr:rowOff>62370</xdr:rowOff>
    </xdr:to>
    <xdr:sp macro="" textlink="">
      <xdr:nvSpPr>
        <xdr:cNvPr id="816" name="楕円 815"/>
        <xdr:cNvSpPr/>
      </xdr:nvSpPr>
      <xdr:spPr>
        <a:xfrm>
          <a:off x="18605500" y="99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53497</xdr:rowOff>
    </xdr:from>
    <xdr:ext cx="469744" cy="259045"/>
    <xdr:sp macro="" textlink="">
      <xdr:nvSpPr>
        <xdr:cNvPr id="817" name="テキスト ボックス 816"/>
        <xdr:cNvSpPr txBox="1"/>
      </xdr:nvSpPr>
      <xdr:spPr>
        <a:xfrm>
          <a:off x="18421428" y="999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59494</xdr:rowOff>
    </xdr:from>
    <xdr:to>
      <xdr:col>116</xdr:col>
      <xdr:colOff>63500</xdr:colOff>
      <xdr:row>76</xdr:row>
      <xdr:rowOff>85130</xdr:rowOff>
    </xdr:to>
    <xdr:cxnSp macro="">
      <xdr:nvCxnSpPr>
        <xdr:cNvPr id="849" name="直線コネクタ 848"/>
        <xdr:cNvCxnSpPr/>
      </xdr:nvCxnSpPr>
      <xdr:spPr>
        <a:xfrm flipV="1">
          <a:off x="21323300" y="13089694"/>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85130</xdr:rowOff>
    </xdr:from>
    <xdr:to>
      <xdr:col>111</xdr:col>
      <xdr:colOff>177800</xdr:colOff>
      <xdr:row>76</xdr:row>
      <xdr:rowOff>105606</xdr:rowOff>
    </xdr:to>
    <xdr:cxnSp macro="">
      <xdr:nvCxnSpPr>
        <xdr:cNvPr id="852" name="直線コネクタ 851"/>
        <xdr:cNvCxnSpPr/>
      </xdr:nvCxnSpPr>
      <xdr:spPr>
        <a:xfrm flipV="1">
          <a:off x="20434300" y="13115330"/>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105606</xdr:rowOff>
    </xdr:from>
    <xdr:to>
      <xdr:col>107</xdr:col>
      <xdr:colOff>50800</xdr:colOff>
      <xdr:row>77</xdr:row>
      <xdr:rowOff>27098</xdr:rowOff>
    </xdr:to>
    <xdr:cxnSp macro="">
      <xdr:nvCxnSpPr>
        <xdr:cNvPr id="855" name="直線コネクタ 854"/>
        <xdr:cNvCxnSpPr/>
      </xdr:nvCxnSpPr>
      <xdr:spPr>
        <a:xfrm flipV="1">
          <a:off x="19545300" y="13135806"/>
          <a:ext cx="889000" cy="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27098</xdr:rowOff>
    </xdr:from>
    <xdr:to>
      <xdr:col>102</xdr:col>
      <xdr:colOff>114300</xdr:colOff>
      <xdr:row>77</xdr:row>
      <xdr:rowOff>78239</xdr:rowOff>
    </xdr:to>
    <xdr:cxnSp macro="">
      <xdr:nvCxnSpPr>
        <xdr:cNvPr id="858" name="直線コネクタ 857"/>
        <xdr:cNvCxnSpPr/>
      </xdr:nvCxnSpPr>
      <xdr:spPr>
        <a:xfrm flipV="1">
          <a:off x="18656300" y="13228748"/>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8694</xdr:rowOff>
    </xdr:from>
    <xdr:to>
      <xdr:col>116</xdr:col>
      <xdr:colOff>114300</xdr:colOff>
      <xdr:row>76</xdr:row>
      <xdr:rowOff>110294</xdr:rowOff>
    </xdr:to>
    <xdr:sp macro="" textlink="">
      <xdr:nvSpPr>
        <xdr:cNvPr id="868" name="楕円 867"/>
        <xdr:cNvSpPr/>
      </xdr:nvSpPr>
      <xdr:spPr>
        <a:xfrm>
          <a:off x="22110700" y="130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31571</xdr:rowOff>
    </xdr:from>
    <xdr:ext cx="534377" cy="259045"/>
    <xdr:sp macro="" textlink="">
      <xdr:nvSpPr>
        <xdr:cNvPr id="869" name="繰出金該当値テキスト"/>
        <xdr:cNvSpPr txBox="1"/>
      </xdr:nvSpPr>
      <xdr:spPr>
        <a:xfrm>
          <a:off x="22212300" y="128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34330</xdr:rowOff>
    </xdr:from>
    <xdr:to>
      <xdr:col>112</xdr:col>
      <xdr:colOff>38100</xdr:colOff>
      <xdr:row>76</xdr:row>
      <xdr:rowOff>135930</xdr:rowOff>
    </xdr:to>
    <xdr:sp macro="" textlink="">
      <xdr:nvSpPr>
        <xdr:cNvPr id="870" name="楕円 869"/>
        <xdr:cNvSpPr/>
      </xdr:nvSpPr>
      <xdr:spPr>
        <a:xfrm>
          <a:off x="21272500" y="130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127057</xdr:rowOff>
    </xdr:from>
    <xdr:ext cx="534377" cy="259045"/>
    <xdr:sp macro="" textlink="">
      <xdr:nvSpPr>
        <xdr:cNvPr id="871" name="テキスト ボックス 870"/>
        <xdr:cNvSpPr txBox="1"/>
      </xdr:nvSpPr>
      <xdr:spPr>
        <a:xfrm>
          <a:off x="21056111" y="131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54806</xdr:rowOff>
    </xdr:from>
    <xdr:to>
      <xdr:col>107</xdr:col>
      <xdr:colOff>101600</xdr:colOff>
      <xdr:row>76</xdr:row>
      <xdr:rowOff>156406</xdr:rowOff>
    </xdr:to>
    <xdr:sp macro="" textlink="">
      <xdr:nvSpPr>
        <xdr:cNvPr id="872" name="楕円 871"/>
        <xdr:cNvSpPr/>
      </xdr:nvSpPr>
      <xdr:spPr>
        <a:xfrm>
          <a:off x="20383500" y="130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147533</xdr:rowOff>
    </xdr:from>
    <xdr:ext cx="534377" cy="259045"/>
    <xdr:sp macro="" textlink="">
      <xdr:nvSpPr>
        <xdr:cNvPr id="873" name="テキスト ボックス 872"/>
        <xdr:cNvSpPr txBox="1"/>
      </xdr:nvSpPr>
      <xdr:spPr>
        <a:xfrm>
          <a:off x="20167111" y="131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147748</xdr:rowOff>
    </xdr:from>
    <xdr:to>
      <xdr:col>102</xdr:col>
      <xdr:colOff>165100</xdr:colOff>
      <xdr:row>77</xdr:row>
      <xdr:rowOff>77898</xdr:rowOff>
    </xdr:to>
    <xdr:sp macro="" textlink="">
      <xdr:nvSpPr>
        <xdr:cNvPr id="874" name="楕円 873"/>
        <xdr:cNvSpPr/>
      </xdr:nvSpPr>
      <xdr:spPr>
        <a:xfrm>
          <a:off x="19494500" y="131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69025</xdr:rowOff>
    </xdr:from>
    <xdr:ext cx="534377" cy="259045"/>
    <xdr:sp macro="" textlink="">
      <xdr:nvSpPr>
        <xdr:cNvPr id="875" name="テキスト ボックス 874"/>
        <xdr:cNvSpPr txBox="1"/>
      </xdr:nvSpPr>
      <xdr:spPr>
        <a:xfrm>
          <a:off x="19278111" y="132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27439</xdr:rowOff>
    </xdr:from>
    <xdr:to>
      <xdr:col>98</xdr:col>
      <xdr:colOff>38100</xdr:colOff>
      <xdr:row>77</xdr:row>
      <xdr:rowOff>129039</xdr:rowOff>
    </xdr:to>
    <xdr:sp macro="" textlink="">
      <xdr:nvSpPr>
        <xdr:cNvPr id="876" name="楕円 875"/>
        <xdr:cNvSpPr/>
      </xdr:nvSpPr>
      <xdr:spPr>
        <a:xfrm>
          <a:off x="18605500" y="132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120166</xdr:rowOff>
    </xdr:from>
    <xdr:ext cx="534377" cy="259045"/>
    <xdr:sp macro="" textlink="">
      <xdr:nvSpPr>
        <xdr:cNvPr id="877" name="テキスト ボックス 876"/>
        <xdr:cNvSpPr txBox="1"/>
      </xdr:nvSpPr>
      <xdr:spPr>
        <a:xfrm>
          <a:off x="18389111" y="133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年度は、小学校校舎耐震化や総合コミュニティセンター建物改修の事業完了による普通建設事業費が減となった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一方で、子ども・子育て支援新制度の給付対象施設や障がい福祉サービスの利用者数の増加による扶助費の増、えひめ国体開催費による補助費等の増があったことで、歳出全体としては前年度から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なお、類似団体と比較すると、人件費は大幅に平均値を下回り、扶助費は例年平均値を上回っている。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171269</xdr:rowOff>
    </xdr:from>
    <xdr:to>
      <xdr:col>24</xdr:col>
      <xdr:colOff>63500</xdr:colOff>
      <xdr:row>37</xdr:row>
      <xdr:rowOff>54247</xdr:rowOff>
    </xdr:to>
    <xdr:cxnSp macro="">
      <xdr:nvCxnSpPr>
        <xdr:cNvPr id="63" name="直線コネクタ 62"/>
        <xdr:cNvCxnSpPr/>
      </xdr:nvCxnSpPr>
      <xdr:spPr>
        <a:xfrm>
          <a:off x="3797300" y="634346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23223</xdr:rowOff>
    </xdr:from>
    <xdr:to>
      <xdr:col>19</xdr:col>
      <xdr:colOff>177800</xdr:colOff>
      <xdr:row>36</xdr:row>
      <xdr:rowOff>171269</xdr:rowOff>
    </xdr:to>
    <xdr:cxnSp macro="">
      <xdr:nvCxnSpPr>
        <xdr:cNvPr id="66" name="直線コネクタ 65"/>
        <xdr:cNvCxnSpPr/>
      </xdr:nvCxnSpPr>
      <xdr:spPr>
        <a:xfrm>
          <a:off x="2908300" y="6195423"/>
          <a:ext cx="88900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23223</xdr:rowOff>
    </xdr:from>
    <xdr:to>
      <xdr:col>15</xdr:col>
      <xdr:colOff>50800</xdr:colOff>
      <xdr:row>36</xdr:row>
      <xdr:rowOff>109220</xdr:rowOff>
    </xdr:to>
    <xdr:cxnSp macro="">
      <xdr:nvCxnSpPr>
        <xdr:cNvPr id="69" name="直線コネクタ 68"/>
        <xdr:cNvCxnSpPr/>
      </xdr:nvCxnSpPr>
      <xdr:spPr>
        <a:xfrm flipV="1">
          <a:off x="2019300" y="6195423"/>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109220</xdr:rowOff>
    </xdr:from>
    <xdr:to>
      <xdr:col>10</xdr:col>
      <xdr:colOff>114300</xdr:colOff>
      <xdr:row>37</xdr:row>
      <xdr:rowOff>10704</xdr:rowOff>
    </xdr:to>
    <xdr:cxnSp macro="">
      <xdr:nvCxnSpPr>
        <xdr:cNvPr id="72" name="直線コネクタ 71"/>
        <xdr:cNvCxnSpPr/>
      </xdr:nvCxnSpPr>
      <xdr:spPr>
        <a:xfrm flipV="1">
          <a:off x="1130300" y="6281420"/>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3447</xdr:rowOff>
    </xdr:from>
    <xdr:to>
      <xdr:col>24</xdr:col>
      <xdr:colOff>114300</xdr:colOff>
      <xdr:row>37</xdr:row>
      <xdr:rowOff>105047</xdr:rowOff>
    </xdr:to>
    <xdr:sp macro="" textlink="">
      <xdr:nvSpPr>
        <xdr:cNvPr id="82" name="楕円 81"/>
        <xdr:cNvSpPr/>
      </xdr:nvSpPr>
      <xdr:spPr>
        <a:xfrm>
          <a:off x="4584700" y="63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153324</xdr:rowOff>
    </xdr:from>
    <xdr:ext cx="469744" cy="259045"/>
    <xdr:sp macro="" textlink="">
      <xdr:nvSpPr>
        <xdr:cNvPr id="83" name="議会費該当値テキスト"/>
        <xdr:cNvSpPr txBox="1"/>
      </xdr:nvSpPr>
      <xdr:spPr>
        <a:xfrm>
          <a:off x="4686300"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120469</xdr:rowOff>
    </xdr:from>
    <xdr:to>
      <xdr:col>20</xdr:col>
      <xdr:colOff>38100</xdr:colOff>
      <xdr:row>37</xdr:row>
      <xdr:rowOff>50619</xdr:rowOff>
    </xdr:to>
    <xdr:sp macro="" textlink="">
      <xdr:nvSpPr>
        <xdr:cNvPr id="84" name="楕円 83"/>
        <xdr:cNvSpPr/>
      </xdr:nvSpPr>
      <xdr:spPr>
        <a:xfrm>
          <a:off x="3746500" y="62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41746</xdr:rowOff>
    </xdr:from>
    <xdr:ext cx="469744" cy="259045"/>
    <xdr:sp macro="" textlink="">
      <xdr:nvSpPr>
        <xdr:cNvPr id="85" name="テキスト ボックス 84"/>
        <xdr:cNvSpPr txBox="1"/>
      </xdr:nvSpPr>
      <xdr:spPr>
        <a:xfrm>
          <a:off x="3562428" y="63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143873</xdr:rowOff>
    </xdr:from>
    <xdr:to>
      <xdr:col>15</xdr:col>
      <xdr:colOff>101600</xdr:colOff>
      <xdr:row>36</xdr:row>
      <xdr:rowOff>74023</xdr:rowOff>
    </xdr:to>
    <xdr:sp macro="" textlink="">
      <xdr:nvSpPr>
        <xdr:cNvPr id="86" name="楕円 85"/>
        <xdr:cNvSpPr/>
      </xdr:nvSpPr>
      <xdr:spPr>
        <a:xfrm>
          <a:off x="2857500" y="61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65150</xdr:rowOff>
    </xdr:from>
    <xdr:ext cx="469744" cy="259045"/>
    <xdr:sp macro="" textlink="">
      <xdr:nvSpPr>
        <xdr:cNvPr id="87" name="テキスト ボックス 86"/>
        <xdr:cNvSpPr txBox="1"/>
      </xdr:nvSpPr>
      <xdr:spPr>
        <a:xfrm>
          <a:off x="2673428"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58420</xdr:rowOff>
    </xdr:from>
    <xdr:to>
      <xdr:col>10</xdr:col>
      <xdr:colOff>165100</xdr:colOff>
      <xdr:row>36</xdr:row>
      <xdr:rowOff>160020</xdr:rowOff>
    </xdr:to>
    <xdr:sp macro="" textlink="">
      <xdr:nvSpPr>
        <xdr:cNvPr id="88" name="楕円 87"/>
        <xdr:cNvSpPr/>
      </xdr:nvSpPr>
      <xdr:spPr>
        <a:xfrm>
          <a:off x="1968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151147</xdr:rowOff>
    </xdr:from>
    <xdr:ext cx="469744" cy="259045"/>
    <xdr:sp macro="" textlink="">
      <xdr:nvSpPr>
        <xdr:cNvPr id="89" name="テキスト ボックス 88"/>
        <xdr:cNvSpPr txBox="1"/>
      </xdr:nvSpPr>
      <xdr:spPr>
        <a:xfrm>
          <a:off x="1784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131354</xdr:rowOff>
    </xdr:from>
    <xdr:to>
      <xdr:col>6</xdr:col>
      <xdr:colOff>38100</xdr:colOff>
      <xdr:row>37</xdr:row>
      <xdr:rowOff>61504</xdr:rowOff>
    </xdr:to>
    <xdr:sp macro="" textlink="">
      <xdr:nvSpPr>
        <xdr:cNvPr id="90" name="楕円 89"/>
        <xdr:cNvSpPr/>
      </xdr:nvSpPr>
      <xdr:spPr>
        <a:xfrm>
          <a:off x="1079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52631</xdr:rowOff>
    </xdr:from>
    <xdr:ext cx="469744" cy="259045"/>
    <xdr:sp macro="" textlink="">
      <xdr:nvSpPr>
        <xdr:cNvPr id="91" name="テキスト ボックス 90"/>
        <xdr:cNvSpPr txBox="1"/>
      </xdr:nvSpPr>
      <xdr:spPr>
        <a:xfrm>
          <a:off x="895428"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52342</xdr:rowOff>
    </xdr:from>
    <xdr:to>
      <xdr:col>24</xdr:col>
      <xdr:colOff>63500</xdr:colOff>
      <xdr:row>57</xdr:row>
      <xdr:rowOff>136793</xdr:rowOff>
    </xdr:to>
    <xdr:cxnSp macro="">
      <xdr:nvCxnSpPr>
        <xdr:cNvPr id="123" name="直線コネクタ 122"/>
        <xdr:cNvCxnSpPr/>
      </xdr:nvCxnSpPr>
      <xdr:spPr>
        <a:xfrm>
          <a:off x="3797300" y="9824992"/>
          <a:ext cx="838200" cy="8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52342</xdr:rowOff>
    </xdr:from>
    <xdr:to>
      <xdr:col>19</xdr:col>
      <xdr:colOff>177800</xdr:colOff>
      <xdr:row>57</xdr:row>
      <xdr:rowOff>90355</xdr:rowOff>
    </xdr:to>
    <xdr:cxnSp macro="">
      <xdr:nvCxnSpPr>
        <xdr:cNvPr id="126" name="直線コネクタ 125"/>
        <xdr:cNvCxnSpPr/>
      </xdr:nvCxnSpPr>
      <xdr:spPr>
        <a:xfrm flipV="1">
          <a:off x="2908300" y="9824992"/>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90355</xdr:rowOff>
    </xdr:from>
    <xdr:to>
      <xdr:col>15</xdr:col>
      <xdr:colOff>50800</xdr:colOff>
      <xdr:row>57</xdr:row>
      <xdr:rowOff>98095</xdr:rowOff>
    </xdr:to>
    <xdr:cxnSp macro="">
      <xdr:nvCxnSpPr>
        <xdr:cNvPr id="129" name="直線コネクタ 128"/>
        <xdr:cNvCxnSpPr/>
      </xdr:nvCxnSpPr>
      <xdr:spPr>
        <a:xfrm flipV="1">
          <a:off x="2019300" y="9863005"/>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158445</xdr:rowOff>
    </xdr:from>
    <xdr:to>
      <xdr:col>10</xdr:col>
      <xdr:colOff>114300</xdr:colOff>
      <xdr:row>57</xdr:row>
      <xdr:rowOff>98095</xdr:rowOff>
    </xdr:to>
    <xdr:cxnSp macro="">
      <xdr:nvCxnSpPr>
        <xdr:cNvPr id="132" name="直線コネクタ 131"/>
        <xdr:cNvCxnSpPr/>
      </xdr:nvCxnSpPr>
      <xdr:spPr>
        <a:xfrm>
          <a:off x="1130300" y="9759645"/>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85993</xdr:rowOff>
    </xdr:from>
    <xdr:to>
      <xdr:col>24</xdr:col>
      <xdr:colOff>114300</xdr:colOff>
      <xdr:row>58</xdr:row>
      <xdr:rowOff>16143</xdr:rowOff>
    </xdr:to>
    <xdr:sp macro="" textlink="">
      <xdr:nvSpPr>
        <xdr:cNvPr id="142" name="楕円 141"/>
        <xdr:cNvSpPr/>
      </xdr:nvSpPr>
      <xdr:spPr>
        <a:xfrm>
          <a:off x="4584700" y="98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64420</xdr:rowOff>
    </xdr:from>
    <xdr:ext cx="534377" cy="259045"/>
    <xdr:sp macro="" textlink="">
      <xdr:nvSpPr>
        <xdr:cNvPr id="143" name="総務費該当値テキスト"/>
        <xdr:cNvSpPr txBox="1"/>
      </xdr:nvSpPr>
      <xdr:spPr>
        <a:xfrm>
          <a:off x="4686300" y="98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1542</xdr:rowOff>
    </xdr:from>
    <xdr:to>
      <xdr:col>20</xdr:col>
      <xdr:colOff>38100</xdr:colOff>
      <xdr:row>57</xdr:row>
      <xdr:rowOff>103142</xdr:rowOff>
    </xdr:to>
    <xdr:sp macro="" textlink="">
      <xdr:nvSpPr>
        <xdr:cNvPr id="144" name="楕円 143"/>
        <xdr:cNvSpPr/>
      </xdr:nvSpPr>
      <xdr:spPr>
        <a:xfrm>
          <a:off x="3746500" y="97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94269</xdr:rowOff>
    </xdr:from>
    <xdr:ext cx="534377" cy="259045"/>
    <xdr:sp macro="" textlink="">
      <xdr:nvSpPr>
        <xdr:cNvPr id="145" name="テキスト ボックス 144"/>
        <xdr:cNvSpPr txBox="1"/>
      </xdr:nvSpPr>
      <xdr:spPr>
        <a:xfrm>
          <a:off x="3530111" y="986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39555</xdr:rowOff>
    </xdr:from>
    <xdr:to>
      <xdr:col>15</xdr:col>
      <xdr:colOff>101600</xdr:colOff>
      <xdr:row>57</xdr:row>
      <xdr:rowOff>141155</xdr:rowOff>
    </xdr:to>
    <xdr:sp macro="" textlink="">
      <xdr:nvSpPr>
        <xdr:cNvPr id="146" name="楕円 145"/>
        <xdr:cNvSpPr/>
      </xdr:nvSpPr>
      <xdr:spPr>
        <a:xfrm>
          <a:off x="2857500" y="98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132282</xdr:rowOff>
    </xdr:from>
    <xdr:ext cx="534377" cy="259045"/>
    <xdr:sp macro="" textlink="">
      <xdr:nvSpPr>
        <xdr:cNvPr id="147" name="テキスト ボックス 146"/>
        <xdr:cNvSpPr txBox="1"/>
      </xdr:nvSpPr>
      <xdr:spPr>
        <a:xfrm>
          <a:off x="2641111" y="99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47295</xdr:rowOff>
    </xdr:from>
    <xdr:to>
      <xdr:col>10</xdr:col>
      <xdr:colOff>165100</xdr:colOff>
      <xdr:row>57</xdr:row>
      <xdr:rowOff>148895</xdr:rowOff>
    </xdr:to>
    <xdr:sp macro="" textlink="">
      <xdr:nvSpPr>
        <xdr:cNvPr id="148" name="楕円 147"/>
        <xdr:cNvSpPr/>
      </xdr:nvSpPr>
      <xdr:spPr>
        <a:xfrm>
          <a:off x="1968500" y="98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140022</xdr:rowOff>
    </xdr:from>
    <xdr:ext cx="534377" cy="259045"/>
    <xdr:sp macro="" textlink="">
      <xdr:nvSpPr>
        <xdr:cNvPr id="149" name="テキスト ボックス 148"/>
        <xdr:cNvSpPr txBox="1"/>
      </xdr:nvSpPr>
      <xdr:spPr>
        <a:xfrm>
          <a:off x="1752111" y="99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107645</xdr:rowOff>
    </xdr:from>
    <xdr:to>
      <xdr:col>6</xdr:col>
      <xdr:colOff>38100</xdr:colOff>
      <xdr:row>57</xdr:row>
      <xdr:rowOff>37795</xdr:rowOff>
    </xdr:to>
    <xdr:sp macro="" textlink="">
      <xdr:nvSpPr>
        <xdr:cNvPr id="150" name="楕円 149"/>
        <xdr:cNvSpPr/>
      </xdr:nvSpPr>
      <xdr:spPr>
        <a:xfrm>
          <a:off x="10795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28922</xdr:rowOff>
    </xdr:from>
    <xdr:ext cx="534377" cy="259045"/>
    <xdr:sp macro="" textlink="">
      <xdr:nvSpPr>
        <xdr:cNvPr id="151" name="テキスト ボックス 150"/>
        <xdr:cNvSpPr txBox="1"/>
      </xdr:nvSpPr>
      <xdr:spPr>
        <a:xfrm>
          <a:off x="863111" y="98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29553</xdr:rowOff>
    </xdr:from>
    <xdr:to>
      <xdr:col>24</xdr:col>
      <xdr:colOff>63500</xdr:colOff>
      <xdr:row>75</xdr:row>
      <xdr:rowOff>76302</xdr:rowOff>
    </xdr:to>
    <xdr:cxnSp macro="">
      <xdr:nvCxnSpPr>
        <xdr:cNvPr id="181" name="直線コネクタ 180"/>
        <xdr:cNvCxnSpPr/>
      </xdr:nvCxnSpPr>
      <xdr:spPr>
        <a:xfrm flipV="1">
          <a:off x="3797300" y="12888303"/>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76302</xdr:rowOff>
    </xdr:from>
    <xdr:to>
      <xdr:col>19</xdr:col>
      <xdr:colOff>177800</xdr:colOff>
      <xdr:row>75</xdr:row>
      <xdr:rowOff>136537</xdr:rowOff>
    </xdr:to>
    <xdr:cxnSp macro="">
      <xdr:nvCxnSpPr>
        <xdr:cNvPr id="184" name="直線コネクタ 183"/>
        <xdr:cNvCxnSpPr/>
      </xdr:nvCxnSpPr>
      <xdr:spPr>
        <a:xfrm flipV="1">
          <a:off x="2908300" y="12935052"/>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136537</xdr:rowOff>
    </xdr:from>
    <xdr:to>
      <xdr:col>15</xdr:col>
      <xdr:colOff>50800</xdr:colOff>
      <xdr:row>75</xdr:row>
      <xdr:rowOff>171159</xdr:rowOff>
    </xdr:to>
    <xdr:cxnSp macro="">
      <xdr:nvCxnSpPr>
        <xdr:cNvPr id="187" name="直線コネクタ 186"/>
        <xdr:cNvCxnSpPr/>
      </xdr:nvCxnSpPr>
      <xdr:spPr>
        <a:xfrm flipV="1">
          <a:off x="2019300" y="12995287"/>
          <a:ext cx="889000" cy="3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171159</xdr:rowOff>
    </xdr:from>
    <xdr:to>
      <xdr:col>10</xdr:col>
      <xdr:colOff>114300</xdr:colOff>
      <xdr:row>77</xdr:row>
      <xdr:rowOff>13119</xdr:rowOff>
    </xdr:to>
    <xdr:cxnSp macro="">
      <xdr:nvCxnSpPr>
        <xdr:cNvPr id="190" name="直線コネクタ 189"/>
        <xdr:cNvCxnSpPr/>
      </xdr:nvCxnSpPr>
      <xdr:spPr>
        <a:xfrm flipV="1">
          <a:off x="1130300" y="13029909"/>
          <a:ext cx="889000" cy="1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150203</xdr:rowOff>
    </xdr:from>
    <xdr:to>
      <xdr:col>24</xdr:col>
      <xdr:colOff>114300</xdr:colOff>
      <xdr:row>75</xdr:row>
      <xdr:rowOff>80353</xdr:rowOff>
    </xdr:to>
    <xdr:sp macro="" textlink="">
      <xdr:nvSpPr>
        <xdr:cNvPr id="200" name="楕円 199"/>
        <xdr:cNvSpPr/>
      </xdr:nvSpPr>
      <xdr:spPr>
        <a:xfrm>
          <a:off x="4584700" y="128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1630</xdr:rowOff>
    </xdr:from>
    <xdr:ext cx="599010" cy="259045"/>
    <xdr:sp macro="" textlink="">
      <xdr:nvSpPr>
        <xdr:cNvPr id="201" name="民生費該当値テキスト"/>
        <xdr:cNvSpPr txBox="1"/>
      </xdr:nvSpPr>
      <xdr:spPr>
        <a:xfrm>
          <a:off x="4686300" y="1268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25502</xdr:rowOff>
    </xdr:from>
    <xdr:to>
      <xdr:col>20</xdr:col>
      <xdr:colOff>38100</xdr:colOff>
      <xdr:row>75</xdr:row>
      <xdr:rowOff>127102</xdr:rowOff>
    </xdr:to>
    <xdr:sp macro="" textlink="">
      <xdr:nvSpPr>
        <xdr:cNvPr id="202" name="楕円 201"/>
        <xdr:cNvSpPr/>
      </xdr:nvSpPr>
      <xdr:spPr>
        <a:xfrm>
          <a:off x="3746500" y="128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143629</xdr:rowOff>
    </xdr:from>
    <xdr:ext cx="599010" cy="259045"/>
    <xdr:sp macro="" textlink="">
      <xdr:nvSpPr>
        <xdr:cNvPr id="203" name="テキスト ボックス 202"/>
        <xdr:cNvSpPr txBox="1"/>
      </xdr:nvSpPr>
      <xdr:spPr>
        <a:xfrm>
          <a:off x="3497795" y="1265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85737</xdr:rowOff>
    </xdr:from>
    <xdr:to>
      <xdr:col>15</xdr:col>
      <xdr:colOff>101600</xdr:colOff>
      <xdr:row>76</xdr:row>
      <xdr:rowOff>15887</xdr:rowOff>
    </xdr:to>
    <xdr:sp macro="" textlink="">
      <xdr:nvSpPr>
        <xdr:cNvPr id="204" name="楕円 203"/>
        <xdr:cNvSpPr/>
      </xdr:nvSpPr>
      <xdr:spPr>
        <a:xfrm>
          <a:off x="2857500" y="129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32414</xdr:rowOff>
    </xdr:from>
    <xdr:ext cx="599010" cy="259045"/>
    <xdr:sp macro="" textlink="">
      <xdr:nvSpPr>
        <xdr:cNvPr id="205" name="テキスト ボックス 204"/>
        <xdr:cNvSpPr txBox="1"/>
      </xdr:nvSpPr>
      <xdr:spPr>
        <a:xfrm>
          <a:off x="2608795" y="1271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120358</xdr:rowOff>
    </xdr:from>
    <xdr:to>
      <xdr:col>10</xdr:col>
      <xdr:colOff>165100</xdr:colOff>
      <xdr:row>76</xdr:row>
      <xdr:rowOff>50509</xdr:rowOff>
    </xdr:to>
    <xdr:sp macro="" textlink="">
      <xdr:nvSpPr>
        <xdr:cNvPr id="206" name="楕円 205"/>
        <xdr:cNvSpPr/>
      </xdr:nvSpPr>
      <xdr:spPr>
        <a:xfrm>
          <a:off x="1968500" y="12979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67035</xdr:rowOff>
    </xdr:from>
    <xdr:ext cx="599010" cy="259045"/>
    <xdr:sp macro="" textlink="">
      <xdr:nvSpPr>
        <xdr:cNvPr id="207" name="テキスト ボックス 206"/>
        <xdr:cNvSpPr txBox="1"/>
      </xdr:nvSpPr>
      <xdr:spPr>
        <a:xfrm>
          <a:off x="1719795" y="1275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133769</xdr:rowOff>
    </xdr:from>
    <xdr:to>
      <xdr:col>6</xdr:col>
      <xdr:colOff>38100</xdr:colOff>
      <xdr:row>77</xdr:row>
      <xdr:rowOff>63919</xdr:rowOff>
    </xdr:to>
    <xdr:sp macro="" textlink="">
      <xdr:nvSpPr>
        <xdr:cNvPr id="208" name="楕円 207"/>
        <xdr:cNvSpPr/>
      </xdr:nvSpPr>
      <xdr:spPr>
        <a:xfrm>
          <a:off x="1079500" y="131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80446</xdr:rowOff>
    </xdr:from>
    <xdr:ext cx="599010" cy="259045"/>
    <xdr:sp macro="" textlink="">
      <xdr:nvSpPr>
        <xdr:cNvPr id="209" name="テキスト ボックス 208"/>
        <xdr:cNvSpPr txBox="1"/>
      </xdr:nvSpPr>
      <xdr:spPr>
        <a:xfrm>
          <a:off x="830795" y="1293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88654</xdr:rowOff>
    </xdr:from>
    <xdr:to>
      <xdr:col>24</xdr:col>
      <xdr:colOff>63500</xdr:colOff>
      <xdr:row>97</xdr:row>
      <xdr:rowOff>130327</xdr:rowOff>
    </xdr:to>
    <xdr:cxnSp macro="">
      <xdr:nvCxnSpPr>
        <xdr:cNvPr id="237" name="直線コネクタ 236"/>
        <xdr:cNvCxnSpPr/>
      </xdr:nvCxnSpPr>
      <xdr:spPr>
        <a:xfrm flipV="1">
          <a:off x="3797300" y="16719304"/>
          <a:ext cx="8382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130327</xdr:rowOff>
    </xdr:from>
    <xdr:to>
      <xdr:col>19</xdr:col>
      <xdr:colOff>177800</xdr:colOff>
      <xdr:row>98</xdr:row>
      <xdr:rowOff>44008</xdr:rowOff>
    </xdr:to>
    <xdr:cxnSp macro="">
      <xdr:nvCxnSpPr>
        <xdr:cNvPr id="240" name="直線コネクタ 239"/>
        <xdr:cNvCxnSpPr/>
      </xdr:nvCxnSpPr>
      <xdr:spPr>
        <a:xfrm flipV="1">
          <a:off x="2908300" y="16760977"/>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39619</xdr:rowOff>
    </xdr:from>
    <xdr:to>
      <xdr:col>15</xdr:col>
      <xdr:colOff>50800</xdr:colOff>
      <xdr:row>98</xdr:row>
      <xdr:rowOff>44008</xdr:rowOff>
    </xdr:to>
    <xdr:cxnSp macro="">
      <xdr:nvCxnSpPr>
        <xdr:cNvPr id="243" name="直線コネクタ 242"/>
        <xdr:cNvCxnSpPr/>
      </xdr:nvCxnSpPr>
      <xdr:spPr>
        <a:xfrm>
          <a:off x="2019300" y="16841719"/>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31229</xdr:rowOff>
    </xdr:from>
    <xdr:to>
      <xdr:col>10</xdr:col>
      <xdr:colOff>114300</xdr:colOff>
      <xdr:row>98</xdr:row>
      <xdr:rowOff>39619</xdr:rowOff>
    </xdr:to>
    <xdr:cxnSp macro="">
      <xdr:nvCxnSpPr>
        <xdr:cNvPr id="246" name="直線コネクタ 245"/>
        <xdr:cNvCxnSpPr/>
      </xdr:nvCxnSpPr>
      <xdr:spPr>
        <a:xfrm>
          <a:off x="1130300" y="16833329"/>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37854</xdr:rowOff>
    </xdr:from>
    <xdr:to>
      <xdr:col>24</xdr:col>
      <xdr:colOff>114300</xdr:colOff>
      <xdr:row>97</xdr:row>
      <xdr:rowOff>139454</xdr:rowOff>
    </xdr:to>
    <xdr:sp macro="" textlink="">
      <xdr:nvSpPr>
        <xdr:cNvPr id="256" name="楕円 255"/>
        <xdr:cNvSpPr/>
      </xdr:nvSpPr>
      <xdr:spPr>
        <a:xfrm>
          <a:off x="4584700" y="16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16281</xdr:rowOff>
    </xdr:from>
    <xdr:ext cx="534377" cy="259045"/>
    <xdr:sp macro="" textlink="">
      <xdr:nvSpPr>
        <xdr:cNvPr id="257" name="衛生費該当値テキスト"/>
        <xdr:cNvSpPr txBox="1"/>
      </xdr:nvSpPr>
      <xdr:spPr>
        <a:xfrm>
          <a:off x="4686300" y="166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79527</xdr:rowOff>
    </xdr:from>
    <xdr:to>
      <xdr:col>20</xdr:col>
      <xdr:colOff>38100</xdr:colOff>
      <xdr:row>98</xdr:row>
      <xdr:rowOff>9677</xdr:rowOff>
    </xdr:to>
    <xdr:sp macro="" textlink="">
      <xdr:nvSpPr>
        <xdr:cNvPr id="258" name="楕円 257"/>
        <xdr:cNvSpPr/>
      </xdr:nvSpPr>
      <xdr:spPr>
        <a:xfrm>
          <a:off x="3746500" y="167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804</xdr:rowOff>
    </xdr:from>
    <xdr:ext cx="534377" cy="259045"/>
    <xdr:sp macro="" textlink="">
      <xdr:nvSpPr>
        <xdr:cNvPr id="259" name="テキスト ボックス 258"/>
        <xdr:cNvSpPr txBox="1"/>
      </xdr:nvSpPr>
      <xdr:spPr>
        <a:xfrm>
          <a:off x="3530111" y="168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164658</xdr:rowOff>
    </xdr:from>
    <xdr:to>
      <xdr:col>15</xdr:col>
      <xdr:colOff>101600</xdr:colOff>
      <xdr:row>98</xdr:row>
      <xdr:rowOff>94808</xdr:rowOff>
    </xdr:to>
    <xdr:sp macro="" textlink="">
      <xdr:nvSpPr>
        <xdr:cNvPr id="260" name="楕円 259"/>
        <xdr:cNvSpPr/>
      </xdr:nvSpPr>
      <xdr:spPr>
        <a:xfrm>
          <a:off x="2857500" y="167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85935</xdr:rowOff>
    </xdr:from>
    <xdr:ext cx="534377" cy="259045"/>
    <xdr:sp macro="" textlink="">
      <xdr:nvSpPr>
        <xdr:cNvPr id="261" name="テキスト ボックス 260"/>
        <xdr:cNvSpPr txBox="1"/>
      </xdr:nvSpPr>
      <xdr:spPr>
        <a:xfrm>
          <a:off x="2641111" y="168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160269</xdr:rowOff>
    </xdr:from>
    <xdr:to>
      <xdr:col>10</xdr:col>
      <xdr:colOff>165100</xdr:colOff>
      <xdr:row>98</xdr:row>
      <xdr:rowOff>90419</xdr:rowOff>
    </xdr:to>
    <xdr:sp macro="" textlink="">
      <xdr:nvSpPr>
        <xdr:cNvPr id="262" name="楕円 261"/>
        <xdr:cNvSpPr/>
      </xdr:nvSpPr>
      <xdr:spPr>
        <a:xfrm>
          <a:off x="1968500" y="167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81546</xdr:rowOff>
    </xdr:from>
    <xdr:ext cx="534377" cy="259045"/>
    <xdr:sp macro="" textlink="">
      <xdr:nvSpPr>
        <xdr:cNvPr id="263" name="テキスト ボックス 262"/>
        <xdr:cNvSpPr txBox="1"/>
      </xdr:nvSpPr>
      <xdr:spPr>
        <a:xfrm>
          <a:off x="1752111" y="168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151879</xdr:rowOff>
    </xdr:from>
    <xdr:to>
      <xdr:col>6</xdr:col>
      <xdr:colOff>38100</xdr:colOff>
      <xdr:row>98</xdr:row>
      <xdr:rowOff>82029</xdr:rowOff>
    </xdr:to>
    <xdr:sp macro="" textlink="">
      <xdr:nvSpPr>
        <xdr:cNvPr id="264" name="楕円 263"/>
        <xdr:cNvSpPr/>
      </xdr:nvSpPr>
      <xdr:spPr>
        <a:xfrm>
          <a:off x="1079500" y="167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73156</xdr:rowOff>
    </xdr:from>
    <xdr:ext cx="534377" cy="259045"/>
    <xdr:sp macro="" textlink="">
      <xdr:nvSpPr>
        <xdr:cNvPr id="265" name="テキスト ボックス 264"/>
        <xdr:cNvSpPr txBox="1"/>
      </xdr:nvSpPr>
      <xdr:spPr>
        <a:xfrm>
          <a:off x="863111" y="1687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9398</xdr:rowOff>
    </xdr:from>
    <xdr:to>
      <xdr:col>55</xdr:col>
      <xdr:colOff>0</xdr:colOff>
      <xdr:row>37</xdr:row>
      <xdr:rowOff>12598</xdr:rowOff>
    </xdr:to>
    <xdr:cxnSp macro="">
      <xdr:nvCxnSpPr>
        <xdr:cNvPr id="292" name="直線コネクタ 291"/>
        <xdr:cNvCxnSpPr/>
      </xdr:nvCxnSpPr>
      <xdr:spPr>
        <a:xfrm flipV="1">
          <a:off x="9639300" y="635304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127356</xdr:rowOff>
    </xdr:from>
    <xdr:to>
      <xdr:col>50</xdr:col>
      <xdr:colOff>114300</xdr:colOff>
      <xdr:row>37</xdr:row>
      <xdr:rowOff>12598</xdr:rowOff>
    </xdr:to>
    <xdr:cxnSp macro="">
      <xdr:nvCxnSpPr>
        <xdr:cNvPr id="295" name="直線コネクタ 294"/>
        <xdr:cNvCxnSpPr/>
      </xdr:nvCxnSpPr>
      <xdr:spPr>
        <a:xfrm>
          <a:off x="8750300" y="6299556"/>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50546</xdr:rowOff>
    </xdr:from>
    <xdr:to>
      <xdr:col>45</xdr:col>
      <xdr:colOff>177800</xdr:colOff>
      <xdr:row>36</xdr:row>
      <xdr:rowOff>127356</xdr:rowOff>
    </xdr:to>
    <xdr:cxnSp macro="">
      <xdr:nvCxnSpPr>
        <xdr:cNvPr id="298" name="直線コネクタ 297"/>
        <xdr:cNvCxnSpPr/>
      </xdr:nvCxnSpPr>
      <xdr:spPr>
        <a:xfrm>
          <a:off x="7861300" y="6222746"/>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93523</xdr:rowOff>
    </xdr:from>
    <xdr:to>
      <xdr:col>41</xdr:col>
      <xdr:colOff>50800</xdr:colOff>
      <xdr:row>36</xdr:row>
      <xdr:rowOff>50546</xdr:rowOff>
    </xdr:to>
    <xdr:cxnSp macro="">
      <xdr:nvCxnSpPr>
        <xdr:cNvPr id="301" name="直線コネクタ 300"/>
        <xdr:cNvCxnSpPr/>
      </xdr:nvCxnSpPr>
      <xdr:spPr>
        <a:xfrm>
          <a:off x="6972300" y="6094273"/>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130048</xdr:rowOff>
    </xdr:from>
    <xdr:to>
      <xdr:col>55</xdr:col>
      <xdr:colOff>50800</xdr:colOff>
      <xdr:row>37</xdr:row>
      <xdr:rowOff>60198</xdr:rowOff>
    </xdr:to>
    <xdr:sp macro="" textlink="">
      <xdr:nvSpPr>
        <xdr:cNvPr id="311" name="楕円 310"/>
        <xdr:cNvSpPr/>
      </xdr:nvSpPr>
      <xdr:spPr>
        <a:xfrm>
          <a:off x="10426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108475</xdr:rowOff>
    </xdr:from>
    <xdr:ext cx="378565" cy="259045"/>
    <xdr:sp macro="" textlink="">
      <xdr:nvSpPr>
        <xdr:cNvPr id="312" name="労働費該当値テキスト"/>
        <xdr:cNvSpPr txBox="1"/>
      </xdr:nvSpPr>
      <xdr:spPr>
        <a:xfrm>
          <a:off x="10528300" y="628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133248</xdr:rowOff>
    </xdr:from>
    <xdr:to>
      <xdr:col>50</xdr:col>
      <xdr:colOff>165100</xdr:colOff>
      <xdr:row>37</xdr:row>
      <xdr:rowOff>63398</xdr:rowOff>
    </xdr:to>
    <xdr:sp macro="" textlink="">
      <xdr:nvSpPr>
        <xdr:cNvPr id="313" name="楕円 312"/>
        <xdr:cNvSpPr/>
      </xdr:nvSpPr>
      <xdr:spPr>
        <a:xfrm>
          <a:off x="9588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54525</xdr:rowOff>
    </xdr:from>
    <xdr:ext cx="378565" cy="259045"/>
    <xdr:sp macro="" textlink="">
      <xdr:nvSpPr>
        <xdr:cNvPr id="314" name="テキスト ボックス 313"/>
        <xdr:cNvSpPr txBox="1"/>
      </xdr:nvSpPr>
      <xdr:spPr>
        <a:xfrm>
          <a:off x="9450017" y="63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76556</xdr:rowOff>
    </xdr:from>
    <xdr:to>
      <xdr:col>46</xdr:col>
      <xdr:colOff>38100</xdr:colOff>
      <xdr:row>37</xdr:row>
      <xdr:rowOff>6706</xdr:rowOff>
    </xdr:to>
    <xdr:sp macro="" textlink="">
      <xdr:nvSpPr>
        <xdr:cNvPr id="315" name="楕円 314"/>
        <xdr:cNvSpPr/>
      </xdr:nvSpPr>
      <xdr:spPr>
        <a:xfrm>
          <a:off x="8699500" y="62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169283</xdr:rowOff>
    </xdr:from>
    <xdr:ext cx="378565" cy="259045"/>
    <xdr:sp macro="" textlink="">
      <xdr:nvSpPr>
        <xdr:cNvPr id="316" name="テキスト ボックス 315"/>
        <xdr:cNvSpPr txBox="1"/>
      </xdr:nvSpPr>
      <xdr:spPr>
        <a:xfrm>
          <a:off x="8561017" y="63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171196</xdr:rowOff>
    </xdr:from>
    <xdr:to>
      <xdr:col>41</xdr:col>
      <xdr:colOff>101600</xdr:colOff>
      <xdr:row>36</xdr:row>
      <xdr:rowOff>101346</xdr:rowOff>
    </xdr:to>
    <xdr:sp macro="" textlink="">
      <xdr:nvSpPr>
        <xdr:cNvPr id="317" name="楕円 316"/>
        <xdr:cNvSpPr/>
      </xdr:nvSpPr>
      <xdr:spPr>
        <a:xfrm>
          <a:off x="7810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92473</xdr:rowOff>
    </xdr:from>
    <xdr:ext cx="378565" cy="259045"/>
    <xdr:sp macro="" textlink="">
      <xdr:nvSpPr>
        <xdr:cNvPr id="318" name="テキスト ボックス 317"/>
        <xdr:cNvSpPr txBox="1"/>
      </xdr:nvSpPr>
      <xdr:spPr>
        <a:xfrm>
          <a:off x="7672017" y="62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42723</xdr:rowOff>
    </xdr:from>
    <xdr:to>
      <xdr:col>36</xdr:col>
      <xdr:colOff>165100</xdr:colOff>
      <xdr:row>35</xdr:row>
      <xdr:rowOff>144323</xdr:rowOff>
    </xdr:to>
    <xdr:sp macro="" textlink="">
      <xdr:nvSpPr>
        <xdr:cNvPr id="319" name="楕円 318"/>
        <xdr:cNvSpPr/>
      </xdr:nvSpPr>
      <xdr:spPr>
        <a:xfrm>
          <a:off x="6921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160850</xdr:rowOff>
    </xdr:from>
    <xdr:ext cx="469744" cy="259045"/>
    <xdr:sp macro="" textlink="">
      <xdr:nvSpPr>
        <xdr:cNvPr id="320" name="テキスト ボックス 319"/>
        <xdr:cNvSpPr txBox="1"/>
      </xdr:nvSpPr>
      <xdr:spPr>
        <a:xfrm>
          <a:off x="6737428" y="581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80813</xdr:rowOff>
    </xdr:from>
    <xdr:to>
      <xdr:col>55</xdr:col>
      <xdr:colOff>0</xdr:colOff>
      <xdr:row>56</xdr:row>
      <xdr:rowOff>5649</xdr:rowOff>
    </xdr:to>
    <xdr:cxnSp macro="">
      <xdr:nvCxnSpPr>
        <xdr:cNvPr id="347" name="直線コネクタ 346"/>
        <xdr:cNvCxnSpPr/>
      </xdr:nvCxnSpPr>
      <xdr:spPr>
        <a:xfrm>
          <a:off x="9639300" y="9510563"/>
          <a:ext cx="838200" cy="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80813</xdr:rowOff>
    </xdr:from>
    <xdr:to>
      <xdr:col>50</xdr:col>
      <xdr:colOff>114300</xdr:colOff>
      <xdr:row>55</xdr:row>
      <xdr:rowOff>141620</xdr:rowOff>
    </xdr:to>
    <xdr:cxnSp macro="">
      <xdr:nvCxnSpPr>
        <xdr:cNvPr id="350" name="直線コネクタ 349"/>
        <xdr:cNvCxnSpPr/>
      </xdr:nvCxnSpPr>
      <xdr:spPr>
        <a:xfrm flipV="1">
          <a:off x="8750300" y="9510563"/>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29880</xdr:rowOff>
    </xdr:from>
    <xdr:to>
      <xdr:col>45</xdr:col>
      <xdr:colOff>177800</xdr:colOff>
      <xdr:row>55</xdr:row>
      <xdr:rowOff>141620</xdr:rowOff>
    </xdr:to>
    <xdr:cxnSp macro="">
      <xdr:nvCxnSpPr>
        <xdr:cNvPr id="353" name="直線コネクタ 352"/>
        <xdr:cNvCxnSpPr/>
      </xdr:nvCxnSpPr>
      <xdr:spPr>
        <a:xfrm>
          <a:off x="7861300" y="9459630"/>
          <a:ext cx="889000" cy="1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29880</xdr:rowOff>
    </xdr:from>
    <xdr:to>
      <xdr:col>41</xdr:col>
      <xdr:colOff>50800</xdr:colOff>
      <xdr:row>55</xdr:row>
      <xdr:rowOff>158262</xdr:rowOff>
    </xdr:to>
    <xdr:cxnSp macro="">
      <xdr:nvCxnSpPr>
        <xdr:cNvPr id="356" name="直線コネクタ 355"/>
        <xdr:cNvCxnSpPr/>
      </xdr:nvCxnSpPr>
      <xdr:spPr>
        <a:xfrm flipV="1">
          <a:off x="6972300" y="9459630"/>
          <a:ext cx="889000" cy="12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126299</xdr:rowOff>
    </xdr:from>
    <xdr:to>
      <xdr:col>55</xdr:col>
      <xdr:colOff>50800</xdr:colOff>
      <xdr:row>56</xdr:row>
      <xdr:rowOff>56449</xdr:rowOff>
    </xdr:to>
    <xdr:sp macro="" textlink="">
      <xdr:nvSpPr>
        <xdr:cNvPr id="366" name="楕円 365"/>
        <xdr:cNvSpPr/>
      </xdr:nvSpPr>
      <xdr:spPr>
        <a:xfrm>
          <a:off x="10426700" y="955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149176</xdr:rowOff>
    </xdr:from>
    <xdr:ext cx="469744" cy="259045"/>
    <xdr:sp macro="" textlink="">
      <xdr:nvSpPr>
        <xdr:cNvPr id="367" name="農林水産業費該当値テキスト"/>
        <xdr:cNvSpPr txBox="1"/>
      </xdr:nvSpPr>
      <xdr:spPr>
        <a:xfrm>
          <a:off x="10528300" y="940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30013</xdr:rowOff>
    </xdr:from>
    <xdr:to>
      <xdr:col>50</xdr:col>
      <xdr:colOff>165100</xdr:colOff>
      <xdr:row>55</xdr:row>
      <xdr:rowOff>131613</xdr:rowOff>
    </xdr:to>
    <xdr:sp macro="" textlink="">
      <xdr:nvSpPr>
        <xdr:cNvPr id="368" name="楕円 367"/>
        <xdr:cNvSpPr/>
      </xdr:nvSpPr>
      <xdr:spPr>
        <a:xfrm>
          <a:off x="9588500" y="94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148140</xdr:rowOff>
    </xdr:from>
    <xdr:ext cx="469744" cy="259045"/>
    <xdr:sp macro="" textlink="">
      <xdr:nvSpPr>
        <xdr:cNvPr id="369" name="テキスト ボックス 368"/>
        <xdr:cNvSpPr txBox="1"/>
      </xdr:nvSpPr>
      <xdr:spPr>
        <a:xfrm>
          <a:off x="9404428" y="92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90820</xdr:rowOff>
    </xdr:from>
    <xdr:to>
      <xdr:col>46</xdr:col>
      <xdr:colOff>38100</xdr:colOff>
      <xdr:row>56</xdr:row>
      <xdr:rowOff>20970</xdr:rowOff>
    </xdr:to>
    <xdr:sp macro="" textlink="">
      <xdr:nvSpPr>
        <xdr:cNvPr id="370" name="楕円 369"/>
        <xdr:cNvSpPr/>
      </xdr:nvSpPr>
      <xdr:spPr>
        <a:xfrm>
          <a:off x="8699500" y="95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37497</xdr:rowOff>
    </xdr:from>
    <xdr:ext cx="469744" cy="259045"/>
    <xdr:sp macro="" textlink="">
      <xdr:nvSpPr>
        <xdr:cNvPr id="371" name="テキスト ボックス 370"/>
        <xdr:cNvSpPr txBox="1"/>
      </xdr:nvSpPr>
      <xdr:spPr>
        <a:xfrm>
          <a:off x="8515428" y="92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150530</xdr:rowOff>
    </xdr:from>
    <xdr:to>
      <xdr:col>41</xdr:col>
      <xdr:colOff>101600</xdr:colOff>
      <xdr:row>55</xdr:row>
      <xdr:rowOff>80680</xdr:rowOff>
    </xdr:to>
    <xdr:sp macro="" textlink="">
      <xdr:nvSpPr>
        <xdr:cNvPr id="372" name="楕円 371"/>
        <xdr:cNvSpPr/>
      </xdr:nvSpPr>
      <xdr:spPr>
        <a:xfrm>
          <a:off x="7810500" y="94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97207</xdr:rowOff>
    </xdr:from>
    <xdr:ext cx="469744" cy="259045"/>
    <xdr:sp macro="" textlink="">
      <xdr:nvSpPr>
        <xdr:cNvPr id="373" name="テキスト ボックス 372"/>
        <xdr:cNvSpPr txBox="1"/>
      </xdr:nvSpPr>
      <xdr:spPr>
        <a:xfrm>
          <a:off x="7626428" y="91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107462</xdr:rowOff>
    </xdr:from>
    <xdr:to>
      <xdr:col>36</xdr:col>
      <xdr:colOff>165100</xdr:colOff>
      <xdr:row>56</xdr:row>
      <xdr:rowOff>37612</xdr:rowOff>
    </xdr:to>
    <xdr:sp macro="" textlink="">
      <xdr:nvSpPr>
        <xdr:cNvPr id="374" name="楕円 373"/>
        <xdr:cNvSpPr/>
      </xdr:nvSpPr>
      <xdr:spPr>
        <a:xfrm>
          <a:off x="6921500" y="953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54139</xdr:rowOff>
    </xdr:from>
    <xdr:ext cx="469744" cy="259045"/>
    <xdr:sp macro="" textlink="">
      <xdr:nvSpPr>
        <xdr:cNvPr id="375" name="テキスト ボックス 374"/>
        <xdr:cNvSpPr txBox="1"/>
      </xdr:nvSpPr>
      <xdr:spPr>
        <a:xfrm>
          <a:off x="6737428" y="931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159686</xdr:rowOff>
    </xdr:from>
    <xdr:to>
      <xdr:col>55</xdr:col>
      <xdr:colOff>0</xdr:colOff>
      <xdr:row>77</xdr:row>
      <xdr:rowOff>171214</xdr:rowOff>
    </xdr:to>
    <xdr:cxnSp macro="">
      <xdr:nvCxnSpPr>
        <xdr:cNvPr id="406" name="直線コネクタ 405"/>
        <xdr:cNvCxnSpPr/>
      </xdr:nvCxnSpPr>
      <xdr:spPr>
        <a:xfrm>
          <a:off x="9639300" y="13361336"/>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47019</xdr:rowOff>
    </xdr:from>
    <xdr:to>
      <xdr:col>50</xdr:col>
      <xdr:colOff>114300</xdr:colOff>
      <xdr:row>77</xdr:row>
      <xdr:rowOff>159686</xdr:rowOff>
    </xdr:to>
    <xdr:cxnSp macro="">
      <xdr:nvCxnSpPr>
        <xdr:cNvPr id="409" name="直線コネクタ 408"/>
        <xdr:cNvCxnSpPr/>
      </xdr:nvCxnSpPr>
      <xdr:spPr>
        <a:xfrm>
          <a:off x="8750300" y="1324866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47019</xdr:rowOff>
    </xdr:from>
    <xdr:to>
      <xdr:col>45</xdr:col>
      <xdr:colOff>177800</xdr:colOff>
      <xdr:row>77</xdr:row>
      <xdr:rowOff>60702</xdr:rowOff>
    </xdr:to>
    <xdr:cxnSp macro="">
      <xdr:nvCxnSpPr>
        <xdr:cNvPr id="412" name="直線コネクタ 411"/>
        <xdr:cNvCxnSpPr/>
      </xdr:nvCxnSpPr>
      <xdr:spPr>
        <a:xfrm flipV="1">
          <a:off x="7861300" y="13248669"/>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60702</xdr:rowOff>
    </xdr:from>
    <xdr:to>
      <xdr:col>41</xdr:col>
      <xdr:colOff>50800</xdr:colOff>
      <xdr:row>77</xdr:row>
      <xdr:rowOff>155017</xdr:rowOff>
    </xdr:to>
    <xdr:cxnSp macro="">
      <xdr:nvCxnSpPr>
        <xdr:cNvPr id="415" name="直線コネクタ 414"/>
        <xdr:cNvCxnSpPr/>
      </xdr:nvCxnSpPr>
      <xdr:spPr>
        <a:xfrm flipV="1">
          <a:off x="6972300" y="13262352"/>
          <a:ext cx="889000" cy="9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120414</xdr:rowOff>
    </xdr:from>
    <xdr:to>
      <xdr:col>55</xdr:col>
      <xdr:colOff>50800</xdr:colOff>
      <xdr:row>78</xdr:row>
      <xdr:rowOff>50564</xdr:rowOff>
    </xdr:to>
    <xdr:sp macro="" textlink="">
      <xdr:nvSpPr>
        <xdr:cNvPr id="425" name="楕円 424"/>
        <xdr:cNvSpPr/>
      </xdr:nvSpPr>
      <xdr:spPr>
        <a:xfrm>
          <a:off x="10426700" y="133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98841</xdr:rowOff>
    </xdr:from>
    <xdr:ext cx="469744" cy="259045"/>
    <xdr:sp macro="" textlink="">
      <xdr:nvSpPr>
        <xdr:cNvPr id="426" name="商工費該当値テキスト"/>
        <xdr:cNvSpPr txBox="1"/>
      </xdr:nvSpPr>
      <xdr:spPr>
        <a:xfrm>
          <a:off x="10528300" y="1330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108886</xdr:rowOff>
    </xdr:from>
    <xdr:to>
      <xdr:col>50</xdr:col>
      <xdr:colOff>165100</xdr:colOff>
      <xdr:row>78</xdr:row>
      <xdr:rowOff>39036</xdr:rowOff>
    </xdr:to>
    <xdr:sp macro="" textlink="">
      <xdr:nvSpPr>
        <xdr:cNvPr id="427" name="楕円 426"/>
        <xdr:cNvSpPr/>
      </xdr:nvSpPr>
      <xdr:spPr>
        <a:xfrm>
          <a:off x="9588500" y="133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30163</xdr:rowOff>
    </xdr:from>
    <xdr:ext cx="469744" cy="259045"/>
    <xdr:sp macro="" textlink="">
      <xdr:nvSpPr>
        <xdr:cNvPr id="428" name="テキスト ボックス 427"/>
        <xdr:cNvSpPr txBox="1"/>
      </xdr:nvSpPr>
      <xdr:spPr>
        <a:xfrm>
          <a:off x="9404428" y="1340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167669</xdr:rowOff>
    </xdr:from>
    <xdr:to>
      <xdr:col>46</xdr:col>
      <xdr:colOff>38100</xdr:colOff>
      <xdr:row>77</xdr:row>
      <xdr:rowOff>97819</xdr:rowOff>
    </xdr:to>
    <xdr:sp macro="" textlink="">
      <xdr:nvSpPr>
        <xdr:cNvPr id="429" name="楕円 428"/>
        <xdr:cNvSpPr/>
      </xdr:nvSpPr>
      <xdr:spPr>
        <a:xfrm>
          <a:off x="8699500" y="131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88946</xdr:rowOff>
    </xdr:from>
    <xdr:ext cx="534377" cy="259045"/>
    <xdr:sp macro="" textlink="">
      <xdr:nvSpPr>
        <xdr:cNvPr id="430" name="テキスト ボックス 429"/>
        <xdr:cNvSpPr txBox="1"/>
      </xdr:nvSpPr>
      <xdr:spPr>
        <a:xfrm>
          <a:off x="8483111" y="132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9902</xdr:rowOff>
    </xdr:from>
    <xdr:to>
      <xdr:col>41</xdr:col>
      <xdr:colOff>101600</xdr:colOff>
      <xdr:row>77</xdr:row>
      <xdr:rowOff>111502</xdr:rowOff>
    </xdr:to>
    <xdr:sp macro="" textlink="">
      <xdr:nvSpPr>
        <xdr:cNvPr id="431" name="楕円 430"/>
        <xdr:cNvSpPr/>
      </xdr:nvSpPr>
      <xdr:spPr>
        <a:xfrm>
          <a:off x="7810500" y="132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102629</xdr:rowOff>
    </xdr:from>
    <xdr:ext cx="534377" cy="259045"/>
    <xdr:sp macro="" textlink="">
      <xdr:nvSpPr>
        <xdr:cNvPr id="432" name="テキスト ボックス 431"/>
        <xdr:cNvSpPr txBox="1"/>
      </xdr:nvSpPr>
      <xdr:spPr>
        <a:xfrm>
          <a:off x="7594111" y="133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104217</xdr:rowOff>
    </xdr:from>
    <xdr:to>
      <xdr:col>36</xdr:col>
      <xdr:colOff>165100</xdr:colOff>
      <xdr:row>78</xdr:row>
      <xdr:rowOff>34367</xdr:rowOff>
    </xdr:to>
    <xdr:sp macro="" textlink="">
      <xdr:nvSpPr>
        <xdr:cNvPr id="433" name="楕円 432"/>
        <xdr:cNvSpPr/>
      </xdr:nvSpPr>
      <xdr:spPr>
        <a:xfrm>
          <a:off x="6921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25494</xdr:rowOff>
    </xdr:from>
    <xdr:ext cx="469744" cy="259045"/>
    <xdr:sp macro="" textlink="">
      <xdr:nvSpPr>
        <xdr:cNvPr id="434" name="テキスト ボックス 433"/>
        <xdr:cNvSpPr txBox="1"/>
      </xdr:nvSpPr>
      <xdr:spPr>
        <a:xfrm>
          <a:off x="6737428" y="133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57271</xdr:rowOff>
    </xdr:from>
    <xdr:to>
      <xdr:col>55</xdr:col>
      <xdr:colOff>0</xdr:colOff>
      <xdr:row>97</xdr:row>
      <xdr:rowOff>82245</xdr:rowOff>
    </xdr:to>
    <xdr:cxnSp macro="">
      <xdr:nvCxnSpPr>
        <xdr:cNvPr id="464" name="直線コネクタ 463"/>
        <xdr:cNvCxnSpPr/>
      </xdr:nvCxnSpPr>
      <xdr:spPr>
        <a:xfrm flipV="1">
          <a:off x="9639300" y="16687921"/>
          <a:ext cx="8382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82245</xdr:rowOff>
    </xdr:from>
    <xdr:to>
      <xdr:col>50</xdr:col>
      <xdr:colOff>114300</xdr:colOff>
      <xdr:row>97</xdr:row>
      <xdr:rowOff>117411</xdr:rowOff>
    </xdr:to>
    <xdr:cxnSp macro="">
      <xdr:nvCxnSpPr>
        <xdr:cNvPr id="467" name="直線コネクタ 466"/>
        <xdr:cNvCxnSpPr/>
      </xdr:nvCxnSpPr>
      <xdr:spPr>
        <a:xfrm flipV="1">
          <a:off x="8750300" y="16712895"/>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87503</xdr:rowOff>
    </xdr:from>
    <xdr:to>
      <xdr:col>45</xdr:col>
      <xdr:colOff>177800</xdr:colOff>
      <xdr:row>97</xdr:row>
      <xdr:rowOff>117411</xdr:rowOff>
    </xdr:to>
    <xdr:cxnSp macro="">
      <xdr:nvCxnSpPr>
        <xdr:cNvPr id="470" name="直線コネクタ 469"/>
        <xdr:cNvCxnSpPr/>
      </xdr:nvCxnSpPr>
      <xdr:spPr>
        <a:xfrm>
          <a:off x="7861300" y="1671815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87503</xdr:rowOff>
    </xdr:from>
    <xdr:to>
      <xdr:col>41</xdr:col>
      <xdr:colOff>50800</xdr:colOff>
      <xdr:row>97</xdr:row>
      <xdr:rowOff>104629</xdr:rowOff>
    </xdr:to>
    <xdr:cxnSp macro="">
      <xdr:nvCxnSpPr>
        <xdr:cNvPr id="473" name="直線コネクタ 472"/>
        <xdr:cNvCxnSpPr/>
      </xdr:nvCxnSpPr>
      <xdr:spPr>
        <a:xfrm flipV="1">
          <a:off x="6972300" y="16718153"/>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6471</xdr:rowOff>
    </xdr:from>
    <xdr:to>
      <xdr:col>55</xdr:col>
      <xdr:colOff>50800</xdr:colOff>
      <xdr:row>97</xdr:row>
      <xdr:rowOff>108071</xdr:rowOff>
    </xdr:to>
    <xdr:sp macro="" textlink="">
      <xdr:nvSpPr>
        <xdr:cNvPr id="483" name="楕円 482"/>
        <xdr:cNvSpPr/>
      </xdr:nvSpPr>
      <xdr:spPr>
        <a:xfrm>
          <a:off x="10426700" y="166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156348</xdr:rowOff>
    </xdr:from>
    <xdr:ext cx="534377" cy="259045"/>
    <xdr:sp macro="" textlink="">
      <xdr:nvSpPr>
        <xdr:cNvPr id="484" name="土木費該当値テキスト"/>
        <xdr:cNvSpPr txBox="1"/>
      </xdr:nvSpPr>
      <xdr:spPr>
        <a:xfrm>
          <a:off x="10528300" y="166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31445</xdr:rowOff>
    </xdr:from>
    <xdr:to>
      <xdr:col>50</xdr:col>
      <xdr:colOff>165100</xdr:colOff>
      <xdr:row>97</xdr:row>
      <xdr:rowOff>133045</xdr:rowOff>
    </xdr:to>
    <xdr:sp macro="" textlink="">
      <xdr:nvSpPr>
        <xdr:cNvPr id="485" name="楕円 484"/>
        <xdr:cNvSpPr/>
      </xdr:nvSpPr>
      <xdr:spPr>
        <a:xfrm>
          <a:off x="9588500" y="166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124172</xdr:rowOff>
    </xdr:from>
    <xdr:ext cx="534377" cy="259045"/>
    <xdr:sp macro="" textlink="">
      <xdr:nvSpPr>
        <xdr:cNvPr id="486" name="テキスト ボックス 485"/>
        <xdr:cNvSpPr txBox="1"/>
      </xdr:nvSpPr>
      <xdr:spPr>
        <a:xfrm>
          <a:off x="9372111" y="1675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66611</xdr:rowOff>
    </xdr:from>
    <xdr:to>
      <xdr:col>46</xdr:col>
      <xdr:colOff>38100</xdr:colOff>
      <xdr:row>97</xdr:row>
      <xdr:rowOff>168211</xdr:rowOff>
    </xdr:to>
    <xdr:sp macro="" textlink="">
      <xdr:nvSpPr>
        <xdr:cNvPr id="487" name="楕円 486"/>
        <xdr:cNvSpPr/>
      </xdr:nvSpPr>
      <xdr:spPr>
        <a:xfrm>
          <a:off x="8699500" y="166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159338</xdr:rowOff>
    </xdr:from>
    <xdr:ext cx="534377" cy="259045"/>
    <xdr:sp macro="" textlink="">
      <xdr:nvSpPr>
        <xdr:cNvPr id="488" name="テキスト ボックス 487"/>
        <xdr:cNvSpPr txBox="1"/>
      </xdr:nvSpPr>
      <xdr:spPr>
        <a:xfrm>
          <a:off x="8483111" y="1678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36703</xdr:rowOff>
    </xdr:from>
    <xdr:to>
      <xdr:col>41</xdr:col>
      <xdr:colOff>101600</xdr:colOff>
      <xdr:row>97</xdr:row>
      <xdr:rowOff>138303</xdr:rowOff>
    </xdr:to>
    <xdr:sp macro="" textlink="">
      <xdr:nvSpPr>
        <xdr:cNvPr id="489" name="楕円 488"/>
        <xdr:cNvSpPr/>
      </xdr:nvSpPr>
      <xdr:spPr>
        <a:xfrm>
          <a:off x="7810500" y="166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129430</xdr:rowOff>
    </xdr:from>
    <xdr:ext cx="534377" cy="259045"/>
    <xdr:sp macro="" textlink="">
      <xdr:nvSpPr>
        <xdr:cNvPr id="490" name="テキスト ボックス 489"/>
        <xdr:cNvSpPr txBox="1"/>
      </xdr:nvSpPr>
      <xdr:spPr>
        <a:xfrm>
          <a:off x="7594111" y="167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53829</xdr:rowOff>
    </xdr:from>
    <xdr:to>
      <xdr:col>36</xdr:col>
      <xdr:colOff>165100</xdr:colOff>
      <xdr:row>97</xdr:row>
      <xdr:rowOff>155429</xdr:rowOff>
    </xdr:to>
    <xdr:sp macro="" textlink="">
      <xdr:nvSpPr>
        <xdr:cNvPr id="491" name="楕円 490"/>
        <xdr:cNvSpPr/>
      </xdr:nvSpPr>
      <xdr:spPr>
        <a:xfrm>
          <a:off x="6921500" y="166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146556</xdr:rowOff>
    </xdr:from>
    <xdr:ext cx="534377" cy="259045"/>
    <xdr:sp macro="" textlink="">
      <xdr:nvSpPr>
        <xdr:cNvPr id="492" name="テキスト ボックス 491"/>
        <xdr:cNvSpPr txBox="1"/>
      </xdr:nvSpPr>
      <xdr:spPr>
        <a:xfrm>
          <a:off x="6705111" y="167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53158</xdr:rowOff>
    </xdr:from>
    <xdr:to>
      <xdr:col>85</xdr:col>
      <xdr:colOff>127000</xdr:colOff>
      <xdr:row>37</xdr:row>
      <xdr:rowOff>143292</xdr:rowOff>
    </xdr:to>
    <xdr:cxnSp macro="">
      <xdr:nvCxnSpPr>
        <xdr:cNvPr id="524" name="直線コネクタ 523"/>
        <xdr:cNvCxnSpPr/>
      </xdr:nvCxnSpPr>
      <xdr:spPr>
        <a:xfrm>
          <a:off x="15481300" y="6396808"/>
          <a:ext cx="8382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53158</xdr:rowOff>
    </xdr:from>
    <xdr:to>
      <xdr:col>81</xdr:col>
      <xdr:colOff>50800</xdr:colOff>
      <xdr:row>37</xdr:row>
      <xdr:rowOff>151457</xdr:rowOff>
    </xdr:to>
    <xdr:cxnSp macro="">
      <xdr:nvCxnSpPr>
        <xdr:cNvPr id="527" name="直線コネクタ 526"/>
        <xdr:cNvCxnSpPr/>
      </xdr:nvCxnSpPr>
      <xdr:spPr>
        <a:xfrm flipV="1">
          <a:off x="14592300" y="6396808"/>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168928</xdr:rowOff>
    </xdr:from>
    <xdr:to>
      <xdr:col>76</xdr:col>
      <xdr:colOff>114300</xdr:colOff>
      <xdr:row>37</xdr:row>
      <xdr:rowOff>151457</xdr:rowOff>
    </xdr:to>
    <xdr:cxnSp macro="">
      <xdr:nvCxnSpPr>
        <xdr:cNvPr id="530" name="直線コネクタ 529"/>
        <xdr:cNvCxnSpPr/>
      </xdr:nvCxnSpPr>
      <xdr:spPr>
        <a:xfrm>
          <a:off x="13703300" y="6341128"/>
          <a:ext cx="889000" cy="15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168928</xdr:rowOff>
    </xdr:from>
    <xdr:to>
      <xdr:col>71</xdr:col>
      <xdr:colOff>177800</xdr:colOff>
      <xdr:row>37</xdr:row>
      <xdr:rowOff>120596</xdr:rowOff>
    </xdr:to>
    <xdr:cxnSp macro="">
      <xdr:nvCxnSpPr>
        <xdr:cNvPr id="533" name="直線コネクタ 532"/>
        <xdr:cNvCxnSpPr/>
      </xdr:nvCxnSpPr>
      <xdr:spPr>
        <a:xfrm flipV="1">
          <a:off x="12814300" y="6341128"/>
          <a:ext cx="889000" cy="1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92492</xdr:rowOff>
    </xdr:from>
    <xdr:to>
      <xdr:col>85</xdr:col>
      <xdr:colOff>177800</xdr:colOff>
      <xdr:row>38</xdr:row>
      <xdr:rowOff>22642</xdr:rowOff>
    </xdr:to>
    <xdr:sp macro="" textlink="">
      <xdr:nvSpPr>
        <xdr:cNvPr id="543" name="楕円 542"/>
        <xdr:cNvSpPr/>
      </xdr:nvSpPr>
      <xdr:spPr>
        <a:xfrm>
          <a:off x="16268700" y="64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70919</xdr:rowOff>
    </xdr:from>
    <xdr:ext cx="469744" cy="259045"/>
    <xdr:sp macro="" textlink="">
      <xdr:nvSpPr>
        <xdr:cNvPr id="544" name="消防費該当値テキスト"/>
        <xdr:cNvSpPr txBox="1"/>
      </xdr:nvSpPr>
      <xdr:spPr>
        <a:xfrm>
          <a:off x="16370300" y="64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2358</xdr:rowOff>
    </xdr:from>
    <xdr:to>
      <xdr:col>81</xdr:col>
      <xdr:colOff>101600</xdr:colOff>
      <xdr:row>37</xdr:row>
      <xdr:rowOff>103958</xdr:rowOff>
    </xdr:to>
    <xdr:sp macro="" textlink="">
      <xdr:nvSpPr>
        <xdr:cNvPr id="545" name="楕円 544"/>
        <xdr:cNvSpPr/>
      </xdr:nvSpPr>
      <xdr:spPr>
        <a:xfrm>
          <a:off x="15430500" y="63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95085</xdr:rowOff>
    </xdr:from>
    <xdr:ext cx="534377" cy="259045"/>
    <xdr:sp macro="" textlink="">
      <xdr:nvSpPr>
        <xdr:cNvPr id="546" name="テキスト ボックス 545"/>
        <xdr:cNvSpPr txBox="1"/>
      </xdr:nvSpPr>
      <xdr:spPr>
        <a:xfrm>
          <a:off x="15214111" y="64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100657</xdr:rowOff>
    </xdr:from>
    <xdr:to>
      <xdr:col>76</xdr:col>
      <xdr:colOff>165100</xdr:colOff>
      <xdr:row>38</xdr:row>
      <xdr:rowOff>30807</xdr:rowOff>
    </xdr:to>
    <xdr:sp macro="" textlink="">
      <xdr:nvSpPr>
        <xdr:cNvPr id="547" name="楕円 546"/>
        <xdr:cNvSpPr/>
      </xdr:nvSpPr>
      <xdr:spPr>
        <a:xfrm>
          <a:off x="14541500" y="6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21934</xdr:rowOff>
    </xdr:from>
    <xdr:ext cx="469744" cy="259045"/>
    <xdr:sp macro="" textlink="">
      <xdr:nvSpPr>
        <xdr:cNvPr id="548" name="テキスト ボックス 547"/>
        <xdr:cNvSpPr txBox="1"/>
      </xdr:nvSpPr>
      <xdr:spPr>
        <a:xfrm>
          <a:off x="14357428" y="65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118128</xdr:rowOff>
    </xdr:from>
    <xdr:to>
      <xdr:col>72</xdr:col>
      <xdr:colOff>38100</xdr:colOff>
      <xdr:row>37</xdr:row>
      <xdr:rowOff>48278</xdr:rowOff>
    </xdr:to>
    <xdr:sp macro="" textlink="">
      <xdr:nvSpPr>
        <xdr:cNvPr id="549" name="楕円 548"/>
        <xdr:cNvSpPr/>
      </xdr:nvSpPr>
      <xdr:spPr>
        <a:xfrm>
          <a:off x="13652500" y="62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39405</xdr:rowOff>
    </xdr:from>
    <xdr:ext cx="534377" cy="259045"/>
    <xdr:sp macro="" textlink="">
      <xdr:nvSpPr>
        <xdr:cNvPr id="550" name="テキスト ボックス 549"/>
        <xdr:cNvSpPr txBox="1"/>
      </xdr:nvSpPr>
      <xdr:spPr>
        <a:xfrm>
          <a:off x="13436111" y="63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69796</xdr:rowOff>
    </xdr:from>
    <xdr:to>
      <xdr:col>67</xdr:col>
      <xdr:colOff>101600</xdr:colOff>
      <xdr:row>37</xdr:row>
      <xdr:rowOff>171396</xdr:rowOff>
    </xdr:to>
    <xdr:sp macro="" textlink="">
      <xdr:nvSpPr>
        <xdr:cNvPr id="551" name="楕円 550"/>
        <xdr:cNvSpPr/>
      </xdr:nvSpPr>
      <xdr:spPr>
        <a:xfrm>
          <a:off x="12763500" y="64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162523</xdr:rowOff>
    </xdr:from>
    <xdr:ext cx="469744" cy="259045"/>
    <xdr:sp macro="" textlink="">
      <xdr:nvSpPr>
        <xdr:cNvPr id="552" name="テキスト ボックス 551"/>
        <xdr:cNvSpPr txBox="1"/>
      </xdr:nvSpPr>
      <xdr:spPr>
        <a:xfrm>
          <a:off x="12579428" y="650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122829</xdr:rowOff>
    </xdr:from>
    <xdr:to>
      <xdr:col>85</xdr:col>
      <xdr:colOff>127000</xdr:colOff>
      <xdr:row>58</xdr:row>
      <xdr:rowOff>93203</xdr:rowOff>
    </xdr:to>
    <xdr:cxnSp macro="">
      <xdr:nvCxnSpPr>
        <xdr:cNvPr id="580" name="直線コネクタ 579"/>
        <xdr:cNvCxnSpPr/>
      </xdr:nvCxnSpPr>
      <xdr:spPr>
        <a:xfrm flipV="1">
          <a:off x="15481300" y="9895479"/>
          <a:ext cx="838200" cy="14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17993</xdr:rowOff>
    </xdr:from>
    <xdr:to>
      <xdr:col>81</xdr:col>
      <xdr:colOff>50800</xdr:colOff>
      <xdr:row>58</xdr:row>
      <xdr:rowOff>93203</xdr:rowOff>
    </xdr:to>
    <xdr:cxnSp macro="">
      <xdr:nvCxnSpPr>
        <xdr:cNvPr id="583" name="直線コネクタ 582"/>
        <xdr:cNvCxnSpPr/>
      </xdr:nvCxnSpPr>
      <xdr:spPr>
        <a:xfrm>
          <a:off x="14592300" y="9619193"/>
          <a:ext cx="889000" cy="4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17993</xdr:rowOff>
    </xdr:from>
    <xdr:to>
      <xdr:col>76</xdr:col>
      <xdr:colOff>114300</xdr:colOff>
      <xdr:row>58</xdr:row>
      <xdr:rowOff>134168</xdr:rowOff>
    </xdr:to>
    <xdr:cxnSp macro="">
      <xdr:nvCxnSpPr>
        <xdr:cNvPr id="586" name="直線コネクタ 585"/>
        <xdr:cNvCxnSpPr/>
      </xdr:nvCxnSpPr>
      <xdr:spPr>
        <a:xfrm flipV="1">
          <a:off x="13703300" y="9619193"/>
          <a:ext cx="889000" cy="45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134168</xdr:rowOff>
    </xdr:from>
    <xdr:to>
      <xdr:col>71</xdr:col>
      <xdr:colOff>177800</xdr:colOff>
      <xdr:row>59</xdr:row>
      <xdr:rowOff>30704</xdr:rowOff>
    </xdr:to>
    <xdr:cxnSp macro="">
      <xdr:nvCxnSpPr>
        <xdr:cNvPr id="589" name="直線コネクタ 588"/>
        <xdr:cNvCxnSpPr/>
      </xdr:nvCxnSpPr>
      <xdr:spPr>
        <a:xfrm flipV="1">
          <a:off x="12814300" y="10078268"/>
          <a:ext cx="8890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72029</xdr:rowOff>
    </xdr:from>
    <xdr:to>
      <xdr:col>85</xdr:col>
      <xdr:colOff>177800</xdr:colOff>
      <xdr:row>58</xdr:row>
      <xdr:rowOff>2179</xdr:rowOff>
    </xdr:to>
    <xdr:sp macro="" textlink="">
      <xdr:nvSpPr>
        <xdr:cNvPr id="599" name="楕円 598"/>
        <xdr:cNvSpPr/>
      </xdr:nvSpPr>
      <xdr:spPr>
        <a:xfrm>
          <a:off x="16268700" y="984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50456</xdr:rowOff>
    </xdr:from>
    <xdr:ext cx="534377" cy="259045"/>
    <xdr:sp macro="" textlink="">
      <xdr:nvSpPr>
        <xdr:cNvPr id="600" name="教育費該当値テキスト"/>
        <xdr:cNvSpPr txBox="1"/>
      </xdr:nvSpPr>
      <xdr:spPr>
        <a:xfrm>
          <a:off x="16370300" y="98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42403</xdr:rowOff>
    </xdr:from>
    <xdr:to>
      <xdr:col>81</xdr:col>
      <xdr:colOff>101600</xdr:colOff>
      <xdr:row>58</xdr:row>
      <xdr:rowOff>144003</xdr:rowOff>
    </xdr:to>
    <xdr:sp macro="" textlink="">
      <xdr:nvSpPr>
        <xdr:cNvPr id="601" name="楕円 600"/>
        <xdr:cNvSpPr/>
      </xdr:nvSpPr>
      <xdr:spPr>
        <a:xfrm>
          <a:off x="15430500" y="99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135130</xdr:rowOff>
    </xdr:from>
    <xdr:ext cx="534377" cy="259045"/>
    <xdr:sp macro="" textlink="">
      <xdr:nvSpPr>
        <xdr:cNvPr id="602" name="テキスト ボックス 601"/>
        <xdr:cNvSpPr txBox="1"/>
      </xdr:nvSpPr>
      <xdr:spPr>
        <a:xfrm>
          <a:off x="15214111" y="1007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138643</xdr:rowOff>
    </xdr:from>
    <xdr:to>
      <xdr:col>76</xdr:col>
      <xdr:colOff>165100</xdr:colOff>
      <xdr:row>56</xdr:row>
      <xdr:rowOff>68793</xdr:rowOff>
    </xdr:to>
    <xdr:sp macro="" textlink="">
      <xdr:nvSpPr>
        <xdr:cNvPr id="603" name="楕円 602"/>
        <xdr:cNvSpPr/>
      </xdr:nvSpPr>
      <xdr:spPr>
        <a:xfrm>
          <a:off x="14541500" y="95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59920</xdr:rowOff>
    </xdr:from>
    <xdr:ext cx="534377" cy="259045"/>
    <xdr:sp macro="" textlink="">
      <xdr:nvSpPr>
        <xdr:cNvPr id="604" name="テキスト ボックス 603"/>
        <xdr:cNvSpPr txBox="1"/>
      </xdr:nvSpPr>
      <xdr:spPr>
        <a:xfrm>
          <a:off x="14325111" y="96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83368</xdr:rowOff>
    </xdr:from>
    <xdr:to>
      <xdr:col>72</xdr:col>
      <xdr:colOff>38100</xdr:colOff>
      <xdr:row>59</xdr:row>
      <xdr:rowOff>13518</xdr:rowOff>
    </xdr:to>
    <xdr:sp macro="" textlink="">
      <xdr:nvSpPr>
        <xdr:cNvPr id="605" name="楕円 604"/>
        <xdr:cNvSpPr/>
      </xdr:nvSpPr>
      <xdr:spPr>
        <a:xfrm>
          <a:off x="13652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4645</xdr:rowOff>
    </xdr:from>
    <xdr:ext cx="534377" cy="259045"/>
    <xdr:sp macro="" textlink="">
      <xdr:nvSpPr>
        <xdr:cNvPr id="606" name="テキスト ボックス 605"/>
        <xdr:cNvSpPr txBox="1"/>
      </xdr:nvSpPr>
      <xdr:spPr>
        <a:xfrm>
          <a:off x="13436111" y="1012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151354</xdr:rowOff>
    </xdr:from>
    <xdr:to>
      <xdr:col>67</xdr:col>
      <xdr:colOff>101600</xdr:colOff>
      <xdr:row>59</xdr:row>
      <xdr:rowOff>81504</xdr:rowOff>
    </xdr:to>
    <xdr:sp macro="" textlink="">
      <xdr:nvSpPr>
        <xdr:cNvPr id="607" name="楕円 606"/>
        <xdr:cNvSpPr/>
      </xdr:nvSpPr>
      <xdr:spPr>
        <a:xfrm>
          <a:off x="12763500" y="100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72631</xdr:rowOff>
    </xdr:from>
    <xdr:ext cx="534377" cy="259045"/>
    <xdr:sp macro="" textlink="">
      <xdr:nvSpPr>
        <xdr:cNvPr id="608" name="テキスト ボックス 607"/>
        <xdr:cNvSpPr txBox="1"/>
      </xdr:nvSpPr>
      <xdr:spPr>
        <a:xfrm>
          <a:off x="12547111" y="10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92968</xdr:rowOff>
    </xdr:from>
    <xdr:to>
      <xdr:col>85</xdr:col>
      <xdr:colOff>127000</xdr:colOff>
      <xdr:row>79</xdr:row>
      <xdr:rowOff>93588</xdr:rowOff>
    </xdr:to>
    <xdr:cxnSp macro="">
      <xdr:nvCxnSpPr>
        <xdr:cNvPr id="639" name="直線コネクタ 638"/>
        <xdr:cNvCxnSpPr/>
      </xdr:nvCxnSpPr>
      <xdr:spPr>
        <a:xfrm flipV="1">
          <a:off x="15481300" y="13637518"/>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93588</xdr:rowOff>
    </xdr:from>
    <xdr:to>
      <xdr:col>81</xdr:col>
      <xdr:colOff>50800</xdr:colOff>
      <xdr:row>79</xdr:row>
      <xdr:rowOff>97670</xdr:rowOff>
    </xdr:to>
    <xdr:cxnSp macro="">
      <xdr:nvCxnSpPr>
        <xdr:cNvPr id="642" name="直線コネクタ 641"/>
        <xdr:cNvCxnSpPr/>
      </xdr:nvCxnSpPr>
      <xdr:spPr>
        <a:xfrm flipV="1">
          <a:off x="14592300" y="1363813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97670</xdr:rowOff>
    </xdr:from>
    <xdr:to>
      <xdr:col>76</xdr:col>
      <xdr:colOff>114300</xdr:colOff>
      <xdr:row>79</xdr:row>
      <xdr:rowOff>97867</xdr:rowOff>
    </xdr:to>
    <xdr:cxnSp macro="">
      <xdr:nvCxnSpPr>
        <xdr:cNvPr id="645" name="直線コネクタ 644"/>
        <xdr:cNvCxnSpPr/>
      </xdr:nvCxnSpPr>
      <xdr:spPr>
        <a:xfrm flipV="1">
          <a:off x="13703300" y="13642220"/>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97800</xdr:rowOff>
    </xdr:from>
    <xdr:to>
      <xdr:col>71</xdr:col>
      <xdr:colOff>177800</xdr:colOff>
      <xdr:row>79</xdr:row>
      <xdr:rowOff>97867</xdr:rowOff>
    </xdr:to>
    <xdr:cxnSp macro="">
      <xdr:nvCxnSpPr>
        <xdr:cNvPr id="648" name="直線コネクタ 647"/>
        <xdr:cNvCxnSpPr/>
      </xdr:nvCxnSpPr>
      <xdr:spPr>
        <a:xfrm>
          <a:off x="12814300" y="13642350"/>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42168</xdr:rowOff>
    </xdr:from>
    <xdr:to>
      <xdr:col>85</xdr:col>
      <xdr:colOff>177800</xdr:colOff>
      <xdr:row>79</xdr:row>
      <xdr:rowOff>143768</xdr:rowOff>
    </xdr:to>
    <xdr:sp macro="" textlink="">
      <xdr:nvSpPr>
        <xdr:cNvPr id="658" name="楕円 657"/>
        <xdr:cNvSpPr/>
      </xdr:nvSpPr>
      <xdr:spPr>
        <a:xfrm>
          <a:off x="16268700" y="135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378565" cy="259045"/>
    <xdr:sp macro="" textlink="">
      <xdr:nvSpPr>
        <xdr:cNvPr id="659" name="災害復旧費該当値テキスト"/>
        <xdr:cNvSpPr txBox="1"/>
      </xdr:nvSpPr>
      <xdr:spPr>
        <a:xfrm>
          <a:off x="16370300" y="1352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42788</xdr:rowOff>
    </xdr:from>
    <xdr:to>
      <xdr:col>81</xdr:col>
      <xdr:colOff>101600</xdr:colOff>
      <xdr:row>79</xdr:row>
      <xdr:rowOff>144388</xdr:rowOff>
    </xdr:to>
    <xdr:sp macro="" textlink="">
      <xdr:nvSpPr>
        <xdr:cNvPr id="660" name="楕円 659"/>
        <xdr:cNvSpPr/>
      </xdr:nvSpPr>
      <xdr:spPr>
        <a:xfrm>
          <a:off x="154305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135515</xdr:rowOff>
    </xdr:from>
    <xdr:ext cx="378565" cy="259045"/>
    <xdr:sp macro="" textlink="">
      <xdr:nvSpPr>
        <xdr:cNvPr id="661" name="テキスト ボックス 660"/>
        <xdr:cNvSpPr txBox="1"/>
      </xdr:nvSpPr>
      <xdr:spPr>
        <a:xfrm>
          <a:off x="15292017" y="136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46870</xdr:rowOff>
    </xdr:from>
    <xdr:to>
      <xdr:col>76</xdr:col>
      <xdr:colOff>165100</xdr:colOff>
      <xdr:row>79</xdr:row>
      <xdr:rowOff>148470</xdr:rowOff>
    </xdr:to>
    <xdr:sp macro="" textlink="">
      <xdr:nvSpPr>
        <xdr:cNvPr id="662" name="楕円 661"/>
        <xdr:cNvSpPr/>
      </xdr:nvSpPr>
      <xdr:spPr>
        <a:xfrm>
          <a:off x="14541500" y="135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139597</xdr:rowOff>
    </xdr:from>
    <xdr:ext cx="313932" cy="259045"/>
    <xdr:sp macro="" textlink="">
      <xdr:nvSpPr>
        <xdr:cNvPr id="663" name="テキスト ボックス 662"/>
        <xdr:cNvSpPr txBox="1"/>
      </xdr:nvSpPr>
      <xdr:spPr>
        <a:xfrm>
          <a:off x="14435333" y="1368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47067</xdr:rowOff>
    </xdr:from>
    <xdr:to>
      <xdr:col>72</xdr:col>
      <xdr:colOff>38100</xdr:colOff>
      <xdr:row>79</xdr:row>
      <xdr:rowOff>148667</xdr:rowOff>
    </xdr:to>
    <xdr:sp macro="" textlink="">
      <xdr:nvSpPr>
        <xdr:cNvPr id="664" name="楕円 663"/>
        <xdr:cNvSpPr/>
      </xdr:nvSpPr>
      <xdr:spPr>
        <a:xfrm>
          <a:off x="13652500" y="135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139794</xdr:rowOff>
    </xdr:from>
    <xdr:ext cx="313932" cy="259045"/>
    <xdr:sp macro="" textlink="">
      <xdr:nvSpPr>
        <xdr:cNvPr id="665" name="テキスト ボックス 664"/>
        <xdr:cNvSpPr txBox="1"/>
      </xdr:nvSpPr>
      <xdr:spPr>
        <a:xfrm>
          <a:off x="13546333" y="13684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47000</xdr:rowOff>
    </xdr:from>
    <xdr:to>
      <xdr:col>67</xdr:col>
      <xdr:colOff>101600</xdr:colOff>
      <xdr:row>79</xdr:row>
      <xdr:rowOff>148600</xdr:rowOff>
    </xdr:to>
    <xdr:sp macro="" textlink="">
      <xdr:nvSpPr>
        <xdr:cNvPr id="666" name="楕円 665"/>
        <xdr:cNvSpPr/>
      </xdr:nvSpPr>
      <xdr:spPr>
        <a:xfrm>
          <a:off x="12763500" y="13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139727</xdr:rowOff>
    </xdr:from>
    <xdr:ext cx="313932" cy="259045"/>
    <xdr:sp macro="" textlink="">
      <xdr:nvSpPr>
        <xdr:cNvPr id="667" name="テキスト ボックス 666"/>
        <xdr:cNvSpPr txBox="1"/>
      </xdr:nvSpPr>
      <xdr:spPr>
        <a:xfrm>
          <a:off x="12657333" y="13684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71675</xdr:rowOff>
    </xdr:from>
    <xdr:to>
      <xdr:col>85</xdr:col>
      <xdr:colOff>127000</xdr:colOff>
      <xdr:row>95</xdr:row>
      <xdr:rowOff>98650</xdr:rowOff>
    </xdr:to>
    <xdr:cxnSp macro="">
      <xdr:nvCxnSpPr>
        <xdr:cNvPr id="699" name="直線コネクタ 698"/>
        <xdr:cNvCxnSpPr/>
      </xdr:nvCxnSpPr>
      <xdr:spPr>
        <a:xfrm flipV="1">
          <a:off x="15481300" y="16359425"/>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88069</xdr:rowOff>
    </xdr:from>
    <xdr:to>
      <xdr:col>81</xdr:col>
      <xdr:colOff>50800</xdr:colOff>
      <xdr:row>95</xdr:row>
      <xdr:rowOff>98650</xdr:rowOff>
    </xdr:to>
    <xdr:cxnSp macro="">
      <xdr:nvCxnSpPr>
        <xdr:cNvPr id="702" name="直線コネクタ 701"/>
        <xdr:cNvCxnSpPr/>
      </xdr:nvCxnSpPr>
      <xdr:spPr>
        <a:xfrm>
          <a:off x="14592300" y="16375819"/>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88069</xdr:rowOff>
    </xdr:from>
    <xdr:to>
      <xdr:col>76</xdr:col>
      <xdr:colOff>114300</xdr:colOff>
      <xdr:row>95</xdr:row>
      <xdr:rowOff>90486</xdr:rowOff>
    </xdr:to>
    <xdr:cxnSp macro="">
      <xdr:nvCxnSpPr>
        <xdr:cNvPr id="705" name="直線コネクタ 704"/>
        <xdr:cNvCxnSpPr/>
      </xdr:nvCxnSpPr>
      <xdr:spPr>
        <a:xfrm flipV="1">
          <a:off x="13703300" y="16375819"/>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65438</xdr:rowOff>
    </xdr:from>
    <xdr:to>
      <xdr:col>71</xdr:col>
      <xdr:colOff>177800</xdr:colOff>
      <xdr:row>95</xdr:row>
      <xdr:rowOff>90486</xdr:rowOff>
    </xdr:to>
    <xdr:cxnSp macro="">
      <xdr:nvCxnSpPr>
        <xdr:cNvPr id="708" name="直線コネクタ 707"/>
        <xdr:cNvCxnSpPr/>
      </xdr:nvCxnSpPr>
      <xdr:spPr>
        <a:xfrm>
          <a:off x="12814300" y="16353188"/>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20875</xdr:rowOff>
    </xdr:from>
    <xdr:to>
      <xdr:col>85</xdr:col>
      <xdr:colOff>177800</xdr:colOff>
      <xdr:row>95</xdr:row>
      <xdr:rowOff>122475</xdr:rowOff>
    </xdr:to>
    <xdr:sp macro="" textlink="">
      <xdr:nvSpPr>
        <xdr:cNvPr id="718" name="楕円 717"/>
        <xdr:cNvSpPr/>
      </xdr:nvSpPr>
      <xdr:spPr>
        <a:xfrm>
          <a:off x="16268700" y="163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170752</xdr:rowOff>
    </xdr:from>
    <xdr:ext cx="534377" cy="259045"/>
    <xdr:sp macro="" textlink="">
      <xdr:nvSpPr>
        <xdr:cNvPr id="719" name="公債費該当値テキスト"/>
        <xdr:cNvSpPr txBox="1"/>
      </xdr:nvSpPr>
      <xdr:spPr>
        <a:xfrm>
          <a:off x="16370300" y="162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47850</xdr:rowOff>
    </xdr:from>
    <xdr:to>
      <xdr:col>81</xdr:col>
      <xdr:colOff>101600</xdr:colOff>
      <xdr:row>95</xdr:row>
      <xdr:rowOff>149450</xdr:rowOff>
    </xdr:to>
    <xdr:sp macro="" textlink="">
      <xdr:nvSpPr>
        <xdr:cNvPr id="720" name="楕円 719"/>
        <xdr:cNvSpPr/>
      </xdr:nvSpPr>
      <xdr:spPr>
        <a:xfrm>
          <a:off x="15430500" y="163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140577</xdr:rowOff>
    </xdr:from>
    <xdr:ext cx="534377" cy="259045"/>
    <xdr:sp macro="" textlink="">
      <xdr:nvSpPr>
        <xdr:cNvPr id="721" name="テキスト ボックス 720"/>
        <xdr:cNvSpPr txBox="1"/>
      </xdr:nvSpPr>
      <xdr:spPr>
        <a:xfrm>
          <a:off x="15214111" y="1642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37269</xdr:rowOff>
    </xdr:from>
    <xdr:to>
      <xdr:col>76</xdr:col>
      <xdr:colOff>165100</xdr:colOff>
      <xdr:row>95</xdr:row>
      <xdr:rowOff>138869</xdr:rowOff>
    </xdr:to>
    <xdr:sp macro="" textlink="">
      <xdr:nvSpPr>
        <xdr:cNvPr id="722" name="楕円 721"/>
        <xdr:cNvSpPr/>
      </xdr:nvSpPr>
      <xdr:spPr>
        <a:xfrm>
          <a:off x="14541500" y="163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129996</xdr:rowOff>
    </xdr:from>
    <xdr:ext cx="534377" cy="259045"/>
    <xdr:sp macro="" textlink="">
      <xdr:nvSpPr>
        <xdr:cNvPr id="723" name="テキスト ボックス 722"/>
        <xdr:cNvSpPr txBox="1"/>
      </xdr:nvSpPr>
      <xdr:spPr>
        <a:xfrm>
          <a:off x="14325111" y="164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39686</xdr:rowOff>
    </xdr:from>
    <xdr:to>
      <xdr:col>72</xdr:col>
      <xdr:colOff>38100</xdr:colOff>
      <xdr:row>95</xdr:row>
      <xdr:rowOff>141286</xdr:rowOff>
    </xdr:to>
    <xdr:sp macro="" textlink="">
      <xdr:nvSpPr>
        <xdr:cNvPr id="724" name="楕円 723"/>
        <xdr:cNvSpPr/>
      </xdr:nvSpPr>
      <xdr:spPr>
        <a:xfrm>
          <a:off x="13652500" y="163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132413</xdr:rowOff>
    </xdr:from>
    <xdr:ext cx="534377" cy="259045"/>
    <xdr:sp macro="" textlink="">
      <xdr:nvSpPr>
        <xdr:cNvPr id="725" name="テキスト ボックス 724"/>
        <xdr:cNvSpPr txBox="1"/>
      </xdr:nvSpPr>
      <xdr:spPr>
        <a:xfrm>
          <a:off x="13436111" y="164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14638</xdr:rowOff>
    </xdr:from>
    <xdr:to>
      <xdr:col>67</xdr:col>
      <xdr:colOff>101600</xdr:colOff>
      <xdr:row>95</xdr:row>
      <xdr:rowOff>116238</xdr:rowOff>
    </xdr:to>
    <xdr:sp macro="" textlink="">
      <xdr:nvSpPr>
        <xdr:cNvPr id="726" name="楕円 725"/>
        <xdr:cNvSpPr/>
      </xdr:nvSpPr>
      <xdr:spPr>
        <a:xfrm>
          <a:off x="12763500" y="163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107365</xdr:rowOff>
    </xdr:from>
    <xdr:ext cx="534377" cy="259045"/>
    <xdr:sp macro="" textlink="">
      <xdr:nvSpPr>
        <xdr:cNvPr id="727" name="テキスト ボックス 726"/>
        <xdr:cNvSpPr txBox="1"/>
      </xdr:nvSpPr>
      <xdr:spPr>
        <a:xfrm>
          <a:off x="12547111" y="163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34544</xdr:rowOff>
    </xdr:from>
    <xdr:to>
      <xdr:col>116</xdr:col>
      <xdr:colOff>63500</xdr:colOff>
      <xdr:row>39</xdr:row>
      <xdr:rowOff>37782</xdr:rowOff>
    </xdr:to>
    <xdr:cxnSp macro="">
      <xdr:nvCxnSpPr>
        <xdr:cNvPr id="756" name="直線コネクタ 755"/>
        <xdr:cNvCxnSpPr/>
      </xdr:nvCxnSpPr>
      <xdr:spPr>
        <a:xfrm flipV="1">
          <a:off x="21323300" y="6721094"/>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37782</xdr:rowOff>
    </xdr:from>
    <xdr:to>
      <xdr:col>111</xdr:col>
      <xdr:colOff>177800</xdr:colOff>
      <xdr:row>39</xdr:row>
      <xdr:rowOff>37782</xdr:rowOff>
    </xdr:to>
    <xdr:cxnSp macro="">
      <xdr:nvCxnSpPr>
        <xdr:cNvPr id="759" name="直線コネクタ 758"/>
        <xdr:cNvCxnSpPr/>
      </xdr:nvCxnSpPr>
      <xdr:spPr>
        <a:xfrm>
          <a:off x="20434300" y="6724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36830</xdr:rowOff>
    </xdr:from>
    <xdr:to>
      <xdr:col>107</xdr:col>
      <xdr:colOff>50800</xdr:colOff>
      <xdr:row>39</xdr:row>
      <xdr:rowOff>37782</xdr:rowOff>
    </xdr:to>
    <xdr:cxnSp macro="">
      <xdr:nvCxnSpPr>
        <xdr:cNvPr id="762" name="直線コネクタ 761"/>
        <xdr:cNvCxnSpPr/>
      </xdr:nvCxnSpPr>
      <xdr:spPr>
        <a:xfrm>
          <a:off x="19545300" y="672338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34734</xdr:rowOff>
    </xdr:from>
    <xdr:to>
      <xdr:col>102</xdr:col>
      <xdr:colOff>114300</xdr:colOff>
      <xdr:row>39</xdr:row>
      <xdr:rowOff>36830</xdr:rowOff>
    </xdr:to>
    <xdr:cxnSp macro="">
      <xdr:nvCxnSpPr>
        <xdr:cNvPr id="765" name="直線コネクタ 764"/>
        <xdr:cNvCxnSpPr/>
      </xdr:nvCxnSpPr>
      <xdr:spPr>
        <a:xfrm>
          <a:off x="18656300" y="672128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155194</xdr:rowOff>
    </xdr:from>
    <xdr:to>
      <xdr:col>116</xdr:col>
      <xdr:colOff>114300</xdr:colOff>
      <xdr:row>39</xdr:row>
      <xdr:rowOff>85344</xdr:rowOff>
    </xdr:to>
    <xdr:sp macro="" textlink="">
      <xdr:nvSpPr>
        <xdr:cNvPr id="775" name="楕円 774"/>
        <xdr:cNvSpPr/>
      </xdr:nvSpPr>
      <xdr:spPr>
        <a:xfrm>
          <a:off x="221107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70121</xdr:rowOff>
    </xdr:from>
    <xdr:ext cx="313932" cy="259045"/>
    <xdr:sp macro="" textlink="">
      <xdr:nvSpPr>
        <xdr:cNvPr id="776" name="諸支出金該当値テキスト"/>
        <xdr:cNvSpPr txBox="1"/>
      </xdr:nvSpPr>
      <xdr:spPr>
        <a:xfrm>
          <a:off x="22212300" y="658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158432</xdr:rowOff>
    </xdr:from>
    <xdr:to>
      <xdr:col>112</xdr:col>
      <xdr:colOff>38100</xdr:colOff>
      <xdr:row>39</xdr:row>
      <xdr:rowOff>88582</xdr:rowOff>
    </xdr:to>
    <xdr:sp macro="" textlink="">
      <xdr:nvSpPr>
        <xdr:cNvPr id="777" name="楕円 776"/>
        <xdr:cNvSpPr/>
      </xdr:nvSpPr>
      <xdr:spPr>
        <a:xfrm>
          <a:off x="21272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79709</xdr:rowOff>
    </xdr:from>
    <xdr:ext cx="313932" cy="259045"/>
    <xdr:sp macro="" textlink="">
      <xdr:nvSpPr>
        <xdr:cNvPr id="778" name="テキスト ボックス 777"/>
        <xdr:cNvSpPr txBox="1"/>
      </xdr:nvSpPr>
      <xdr:spPr>
        <a:xfrm>
          <a:off x="21166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158432</xdr:rowOff>
    </xdr:from>
    <xdr:to>
      <xdr:col>107</xdr:col>
      <xdr:colOff>101600</xdr:colOff>
      <xdr:row>39</xdr:row>
      <xdr:rowOff>88582</xdr:rowOff>
    </xdr:to>
    <xdr:sp macro="" textlink="">
      <xdr:nvSpPr>
        <xdr:cNvPr id="779" name="楕円 778"/>
        <xdr:cNvSpPr/>
      </xdr:nvSpPr>
      <xdr:spPr>
        <a:xfrm>
          <a:off x="20383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79709</xdr:rowOff>
    </xdr:from>
    <xdr:ext cx="313932" cy="259045"/>
    <xdr:sp macro="" textlink="">
      <xdr:nvSpPr>
        <xdr:cNvPr id="780" name="テキスト ボックス 779"/>
        <xdr:cNvSpPr txBox="1"/>
      </xdr:nvSpPr>
      <xdr:spPr>
        <a:xfrm>
          <a:off x="20277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157480</xdr:rowOff>
    </xdr:from>
    <xdr:to>
      <xdr:col>102</xdr:col>
      <xdr:colOff>165100</xdr:colOff>
      <xdr:row>39</xdr:row>
      <xdr:rowOff>87630</xdr:rowOff>
    </xdr:to>
    <xdr:sp macro="" textlink="">
      <xdr:nvSpPr>
        <xdr:cNvPr id="781" name="楕円 780"/>
        <xdr:cNvSpPr/>
      </xdr:nvSpPr>
      <xdr:spPr>
        <a:xfrm>
          <a:off x="19494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78757</xdr:rowOff>
    </xdr:from>
    <xdr:ext cx="313932" cy="259045"/>
    <xdr:sp macro="" textlink="">
      <xdr:nvSpPr>
        <xdr:cNvPr id="782" name="テキスト ボックス 781"/>
        <xdr:cNvSpPr txBox="1"/>
      </xdr:nvSpPr>
      <xdr:spPr>
        <a:xfrm>
          <a:off x="19388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155384</xdr:rowOff>
    </xdr:from>
    <xdr:to>
      <xdr:col>98</xdr:col>
      <xdr:colOff>38100</xdr:colOff>
      <xdr:row>39</xdr:row>
      <xdr:rowOff>85534</xdr:rowOff>
    </xdr:to>
    <xdr:sp macro="" textlink="">
      <xdr:nvSpPr>
        <xdr:cNvPr id="783" name="楕円 782"/>
        <xdr:cNvSpPr/>
      </xdr:nvSpPr>
      <xdr:spPr>
        <a:xfrm>
          <a:off x="186055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76661</xdr:rowOff>
    </xdr:from>
    <xdr:ext cx="313932" cy="259045"/>
    <xdr:sp macro="" textlink="">
      <xdr:nvSpPr>
        <xdr:cNvPr id="784" name="テキスト ボックス 783"/>
        <xdr:cNvSpPr txBox="1"/>
      </xdr:nvSpPr>
      <xdr:spPr>
        <a:xfrm>
          <a:off x="18499333" y="6763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施設建設補助事業や、子ども・子育て支援新制度の給付対象施設、障がい福祉サービスの利用者数等の増加による民生費の増、えひめ国体開催費や中学校エアコン整備事業などによる教育費の増、産業廃棄物最終処分場支障等除去事業の工事量増や松山赤十字病院整備補助などによる衛生費の増があ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人件費における退職手当の減や総合コミュニティセンター建物改修工事終了などによる総務費の減、果樹流通施設研究整備事業や睦月漁港高潮対策事業の終了による農林水産業費の減等の減要因があっ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歳出全体としては前年度から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なお、類似団体と比較すると、土木費、公債費などは例年平均値を下回っているが、民生費、農林水産業費は例年平均値を上回っている。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前年度に比べ臨時財政対策債発行可能額の増があったものの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、国体の開催や子育て環境の充実等に財源対策を講じた結果、平成２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年度の実質単年度収支は赤字となっている。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今後も予算決算の状況を分析しつつ、将来の財政需要も見極めながら、健全財政の確保に努める。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昨年度に引き続き、一般会計・特別会計・企業会計の全会計で黒字を達成している。今後も各会計において、黒字を継続できるよう健全財政の確保に努める。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01&#12288;&#26494;&#23665;&#24066;/&#12304;&#36001;&#25919;&#29366;&#27841;&#36039;&#26009;&#38598;&#12305;_382019_&#26494;&#23665;&#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59.5</v>
          </cell>
          <cell r="CV51">
            <v>61.2</v>
          </cell>
        </row>
        <row r="53">
          <cell r="CN53">
            <v>55.4</v>
          </cell>
          <cell r="CV53">
            <v>56.2</v>
          </cell>
        </row>
        <row r="55">
          <cell r="AN55" t="str">
            <v>類似団体内平均値</v>
          </cell>
          <cell r="CN55">
            <v>38.9</v>
          </cell>
          <cell r="CV55">
            <v>37.6</v>
          </cell>
        </row>
        <row r="57">
          <cell r="CN57">
            <v>59.3</v>
          </cell>
          <cell r="CV57">
            <v>60</v>
          </cell>
        </row>
        <row r="72">
          <cell r="BP72" t="str">
            <v>H25</v>
          </cell>
          <cell r="BX72" t="str">
            <v>H26</v>
          </cell>
          <cell r="CF72" t="str">
            <v>H27</v>
          </cell>
          <cell r="CN72" t="str">
            <v>H28</v>
          </cell>
          <cell r="CV72" t="str">
            <v>H29</v>
          </cell>
        </row>
        <row r="73">
          <cell r="AN73" t="str">
            <v>当該団体値</v>
          </cell>
          <cell r="BP73">
            <v>60.9</v>
          </cell>
          <cell r="BX73">
            <v>55.6</v>
          </cell>
          <cell r="CF73">
            <v>57.6</v>
          </cell>
          <cell r="CN73">
            <v>59.5</v>
          </cell>
          <cell r="CV73">
            <v>61.2</v>
          </cell>
        </row>
        <row r="75">
          <cell r="BP75">
            <v>7.8</v>
          </cell>
          <cell r="BX75">
            <v>6.8</v>
          </cell>
          <cell r="CF75">
            <v>6.4</v>
          </cell>
          <cell r="CN75">
            <v>6.7</v>
          </cell>
          <cell r="CV75">
            <v>7.4</v>
          </cell>
        </row>
        <row r="77">
          <cell r="AN77" t="str">
            <v>類似団体内平均値</v>
          </cell>
          <cell r="BP77">
            <v>54.4</v>
          </cell>
          <cell r="BX77">
            <v>47</v>
          </cell>
          <cell r="CF77">
            <v>41.4</v>
          </cell>
          <cell r="CN77">
            <v>38.9</v>
          </cell>
          <cell r="CV77">
            <v>37.6</v>
          </cell>
        </row>
        <row r="79">
          <cell r="BP79">
            <v>8.1</v>
          </cell>
          <cell r="BX79">
            <v>7.3</v>
          </cell>
          <cell r="CF79">
            <v>6.7</v>
          </cell>
          <cell r="CN79">
            <v>6.4</v>
          </cell>
          <cell r="CV79">
            <v>6.1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191556513</v>
      </c>
      <c r="BO4" s="372"/>
      <c r="BP4" s="372"/>
      <c r="BQ4" s="372"/>
      <c r="BR4" s="372"/>
      <c r="BS4" s="372"/>
      <c r="BT4" s="372"/>
      <c r="BU4" s="373"/>
      <c r="BV4" s="371">
        <v>188928710</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2.9</v>
      </c>
      <c r="CU4" s="378"/>
      <c r="CV4" s="378"/>
      <c r="CW4" s="378"/>
      <c r="CX4" s="378"/>
      <c r="CY4" s="378"/>
      <c r="CZ4" s="378"/>
      <c r="DA4" s="379"/>
      <c r="DB4" s="377">
        <v>2.6</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187055981</v>
      </c>
      <c r="BO5" s="409"/>
      <c r="BP5" s="409"/>
      <c r="BQ5" s="409"/>
      <c r="BR5" s="409"/>
      <c r="BS5" s="409"/>
      <c r="BT5" s="409"/>
      <c r="BU5" s="410"/>
      <c r="BV5" s="408">
        <v>184226763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88.4</v>
      </c>
      <c r="CU5" s="406"/>
      <c r="CV5" s="406"/>
      <c r="CW5" s="406"/>
      <c r="CX5" s="406"/>
      <c r="CY5" s="406"/>
      <c r="CZ5" s="406"/>
      <c r="DA5" s="407"/>
      <c r="DB5" s="405">
        <v>89.8</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4500532</v>
      </c>
      <c r="BO6" s="409"/>
      <c r="BP6" s="409"/>
      <c r="BQ6" s="409"/>
      <c r="BR6" s="409"/>
      <c r="BS6" s="409"/>
      <c r="BT6" s="409"/>
      <c r="BU6" s="410"/>
      <c r="BV6" s="408">
        <v>4701947</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95.5</v>
      </c>
      <c r="CU6" s="446"/>
      <c r="CV6" s="446"/>
      <c r="CW6" s="446"/>
      <c r="CX6" s="446"/>
      <c r="CY6" s="446"/>
      <c r="CZ6" s="446"/>
      <c r="DA6" s="447"/>
      <c r="DB6" s="445">
        <v>96.5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1479062</v>
      </c>
      <c r="BO7" s="409"/>
      <c r="BP7" s="409"/>
      <c r="BQ7" s="409"/>
      <c r="BR7" s="409"/>
      <c r="BS7" s="409"/>
      <c r="BT7" s="409"/>
      <c r="BU7" s="410"/>
      <c r="BV7" s="408">
        <v>1946928</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106013534</v>
      </c>
      <c r="CU7" s="409"/>
      <c r="CV7" s="409"/>
      <c r="CW7" s="409"/>
      <c r="CX7" s="409"/>
      <c r="CY7" s="409"/>
      <c r="CZ7" s="409"/>
      <c r="DA7" s="410"/>
      <c r="DB7" s="408">
        <v>105975296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3021470</v>
      </c>
      <c r="BO8" s="409"/>
      <c r="BP8" s="409"/>
      <c r="BQ8" s="409"/>
      <c r="BR8" s="409"/>
      <c r="BS8" s="409"/>
      <c r="BT8" s="409"/>
      <c r="BU8" s="410"/>
      <c r="BV8" s="408">
        <v>2755019</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0.76</v>
      </c>
      <c r="CU8" s="449"/>
      <c r="CV8" s="449"/>
      <c r="CW8" s="449"/>
      <c r="CX8" s="449"/>
      <c r="CY8" s="449"/>
      <c r="CZ8" s="449"/>
      <c r="DA8" s="450"/>
      <c r="DB8" s="448">
        <v>0.75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514865</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102</v>
      </c>
      <c r="AV9" s="441"/>
      <c r="AW9" s="441"/>
      <c r="AX9" s="441"/>
      <c r="AY9" s="442" t="s">
        <v>109</v>
      </c>
      <c r="AZ9" s="443"/>
      <c r="BA9" s="443"/>
      <c r="BB9" s="443"/>
      <c r="BC9" s="443"/>
      <c r="BD9" s="443"/>
      <c r="BE9" s="443"/>
      <c r="BF9" s="443"/>
      <c r="BG9" s="443"/>
      <c r="BH9" s="443"/>
      <c r="BI9" s="443"/>
      <c r="BJ9" s="443"/>
      <c r="BK9" s="443"/>
      <c r="BL9" s="443"/>
      <c r="BM9" s="444"/>
      <c r="BN9" s="408">
        <v>266451</v>
      </c>
      <c r="BO9" s="409"/>
      <c r="BP9" s="409"/>
      <c r="BQ9" s="409"/>
      <c r="BR9" s="409"/>
      <c r="BS9" s="409"/>
      <c r="BT9" s="409"/>
      <c r="BU9" s="410"/>
      <c r="BV9" s="408">
        <v>55566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13.7</v>
      </c>
      <c r="CU9" s="406"/>
      <c r="CV9" s="406"/>
      <c r="CW9" s="406"/>
      <c r="CX9" s="406"/>
      <c r="CY9" s="406"/>
      <c r="CZ9" s="406"/>
      <c r="DA9" s="407"/>
      <c r="DB9" s="405">
        <v>13.4</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517231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1000000</v>
      </c>
      <c r="BO10" s="409"/>
      <c r="BP10" s="409"/>
      <c r="BQ10" s="409"/>
      <c r="BR10" s="409"/>
      <c r="BS10" s="409"/>
      <c r="BT10" s="409"/>
      <c r="BU10" s="410"/>
      <c r="BV10" s="408">
        <v>1000000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514877</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2700000</v>
      </c>
      <c r="BO12" s="409"/>
      <c r="BP12" s="409"/>
      <c r="BQ12" s="409"/>
      <c r="BR12" s="409"/>
      <c r="BS12" s="409"/>
      <c r="BT12" s="409"/>
      <c r="BU12" s="410"/>
      <c r="BV12" s="408">
        <v>2700000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511858</v>
      </c>
      <c r="S13" s="490"/>
      <c r="T13" s="490"/>
      <c r="U13" s="490"/>
      <c r="V13" s="491"/>
      <c r="W13" s="424" t="s">
        <v>133</v>
      </c>
      <c r="X13" s="425"/>
      <c r="Y13" s="425"/>
      <c r="Z13" s="425"/>
      <c r="AA13" s="425"/>
      <c r="AB13" s="415"/>
      <c r="AC13" s="459">
        <v>6957</v>
      </c>
      <c r="AD13" s="460"/>
      <c r="AE13" s="460"/>
      <c r="AF13" s="460"/>
      <c r="AG13" s="499"/>
      <c r="AH13" s="459">
        <v>8087</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-1433549</v>
      </c>
      <c r="BO13" s="409"/>
      <c r="BP13" s="409"/>
      <c r="BQ13" s="409"/>
      <c r="BR13" s="409"/>
      <c r="BS13" s="409"/>
      <c r="BT13" s="409"/>
      <c r="BU13" s="410"/>
      <c r="BV13" s="408">
        <v>-1644434</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7.4</v>
      </c>
      <c r="CU13" s="406"/>
      <c r="CV13" s="406"/>
      <c r="CW13" s="406"/>
      <c r="CX13" s="406"/>
      <c r="CY13" s="406"/>
      <c r="CZ13" s="406"/>
      <c r="DA13" s="407"/>
      <c r="DB13" s="405">
        <v>6.7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515882</v>
      </c>
      <c r="S14" s="490"/>
      <c r="T14" s="490"/>
      <c r="U14" s="490"/>
      <c r="V14" s="491"/>
      <c r="W14" s="398"/>
      <c r="X14" s="399"/>
      <c r="Y14" s="399"/>
      <c r="Z14" s="399"/>
      <c r="AA14" s="399"/>
      <c r="AB14" s="388"/>
      <c r="AC14" s="492">
        <v>3.2</v>
      </c>
      <c r="AD14" s="493"/>
      <c r="AE14" s="493"/>
      <c r="AF14" s="493"/>
      <c r="AG14" s="494"/>
      <c r="AH14" s="492">
        <v>3.6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61.2</v>
      </c>
      <c r="CU14" s="504"/>
      <c r="CV14" s="504"/>
      <c r="CW14" s="504"/>
      <c r="CX14" s="504"/>
      <c r="CY14" s="504"/>
      <c r="CZ14" s="504"/>
      <c r="DA14" s="505"/>
      <c r="DB14" s="503">
        <v>59.5</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513003</v>
      </c>
      <c r="S15" s="490"/>
      <c r="T15" s="490"/>
      <c r="U15" s="490"/>
      <c r="V15" s="491"/>
      <c r="W15" s="424" t="s">
        <v>141</v>
      </c>
      <c r="X15" s="425"/>
      <c r="Y15" s="425"/>
      <c r="Z15" s="425"/>
      <c r="AA15" s="425"/>
      <c r="AB15" s="415"/>
      <c r="AC15" s="459">
        <v>40668</v>
      </c>
      <c r="AD15" s="460"/>
      <c r="AE15" s="460"/>
      <c r="AF15" s="460"/>
      <c r="AG15" s="499"/>
      <c r="AH15" s="459">
        <v>42280</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61202198</v>
      </c>
      <c r="BO15" s="372"/>
      <c r="BP15" s="372"/>
      <c r="BQ15" s="372"/>
      <c r="BR15" s="372"/>
      <c r="BS15" s="372"/>
      <c r="BT15" s="372"/>
      <c r="BU15" s="373"/>
      <c r="BV15" s="371">
        <v>61261350</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18.8</v>
      </c>
      <c r="AD16" s="493"/>
      <c r="AE16" s="493"/>
      <c r="AF16" s="493"/>
      <c r="AG16" s="494"/>
      <c r="AH16" s="492">
        <v>18.8</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80296331</v>
      </c>
      <c r="BO16" s="409"/>
      <c r="BP16" s="409"/>
      <c r="BQ16" s="409"/>
      <c r="BR16" s="409"/>
      <c r="BS16" s="409"/>
      <c r="BT16" s="409"/>
      <c r="BU16" s="410"/>
      <c r="BV16" s="408">
        <v>80664376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169242</v>
      </c>
      <c r="AD17" s="460"/>
      <c r="AE17" s="460"/>
      <c r="AF17" s="460"/>
      <c r="AG17" s="499"/>
      <c r="AH17" s="459">
        <v>174203</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78555967</v>
      </c>
      <c r="BO17" s="409"/>
      <c r="BP17" s="409"/>
      <c r="BQ17" s="409"/>
      <c r="BR17" s="409"/>
      <c r="BS17" s="409"/>
      <c r="BT17" s="409"/>
      <c r="BU17" s="410"/>
      <c r="BV17" s="408">
        <v>78689226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429.4</v>
      </c>
      <c r="M18" s="521"/>
      <c r="N18" s="521"/>
      <c r="O18" s="521"/>
      <c r="P18" s="521"/>
      <c r="Q18" s="521"/>
      <c r="R18" s="522"/>
      <c r="S18" s="522"/>
      <c r="T18" s="522"/>
      <c r="U18" s="522"/>
      <c r="V18" s="523"/>
      <c r="W18" s="426"/>
      <c r="X18" s="427"/>
      <c r="Y18" s="427"/>
      <c r="Z18" s="427"/>
      <c r="AA18" s="427"/>
      <c r="AB18" s="418"/>
      <c r="AC18" s="524">
        <v>78</v>
      </c>
      <c r="AD18" s="525"/>
      <c r="AE18" s="525"/>
      <c r="AF18" s="525"/>
      <c r="AG18" s="526"/>
      <c r="AH18" s="524">
        <v>77.599999999999994</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96034809</v>
      </c>
      <c r="BO18" s="409"/>
      <c r="BP18" s="409"/>
      <c r="BQ18" s="409"/>
      <c r="BR18" s="409"/>
      <c r="BS18" s="409"/>
      <c r="BT18" s="409"/>
      <c r="BU18" s="410"/>
      <c r="BV18" s="408">
        <v>96256141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1199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117432242</v>
      </c>
      <c r="BO19" s="409"/>
      <c r="BP19" s="409"/>
      <c r="BQ19" s="409"/>
      <c r="BR19" s="409"/>
      <c r="BS19" s="409"/>
      <c r="BT19" s="409"/>
      <c r="BU19" s="410"/>
      <c r="BV19" s="408">
        <v>116357001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230509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174472368</v>
      </c>
      <c r="BO23" s="409"/>
      <c r="BP23" s="409"/>
      <c r="BQ23" s="409"/>
      <c r="BR23" s="409"/>
      <c r="BS23" s="409"/>
      <c r="BT23" s="409"/>
      <c r="BU23" s="410"/>
      <c r="BV23" s="408">
        <v>173635130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10304</v>
      </c>
      <c r="R24" s="460"/>
      <c r="S24" s="460"/>
      <c r="T24" s="460"/>
      <c r="U24" s="460"/>
      <c r="V24" s="499"/>
      <c r="W24" s="558"/>
      <c r="X24" s="546"/>
      <c r="Y24" s="547"/>
      <c r="Z24" s="458" t="s">
        <v>165</v>
      </c>
      <c r="AA24" s="438"/>
      <c r="AB24" s="438"/>
      <c r="AC24" s="438"/>
      <c r="AD24" s="438"/>
      <c r="AE24" s="438"/>
      <c r="AF24" s="438"/>
      <c r="AG24" s="439"/>
      <c r="AH24" s="459">
        <v>2833</v>
      </c>
      <c r="AI24" s="460"/>
      <c r="AJ24" s="460"/>
      <c r="AK24" s="460"/>
      <c r="AL24" s="499"/>
      <c r="AM24" s="459">
        <v>9122260</v>
      </c>
      <c r="AN24" s="460"/>
      <c r="AO24" s="460"/>
      <c r="AP24" s="460"/>
      <c r="AQ24" s="460"/>
      <c r="AR24" s="499"/>
      <c r="AS24" s="459">
        <v>3220</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120070195</v>
      </c>
      <c r="BO24" s="409"/>
      <c r="BP24" s="409"/>
      <c r="BQ24" s="409"/>
      <c r="BR24" s="409"/>
      <c r="BS24" s="409"/>
      <c r="BT24" s="409"/>
      <c r="BU24" s="410"/>
      <c r="BV24" s="408">
        <v>124752530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2</v>
      </c>
      <c r="M25" s="460"/>
      <c r="N25" s="460"/>
      <c r="O25" s="460"/>
      <c r="P25" s="499"/>
      <c r="Q25" s="459">
        <v>8451</v>
      </c>
      <c r="R25" s="460"/>
      <c r="S25" s="460"/>
      <c r="T25" s="460"/>
      <c r="U25" s="460"/>
      <c r="V25" s="499"/>
      <c r="W25" s="558"/>
      <c r="X25" s="546"/>
      <c r="Y25" s="547"/>
      <c r="Z25" s="458" t="s">
        <v>168</v>
      </c>
      <c r="AA25" s="438"/>
      <c r="AB25" s="438"/>
      <c r="AC25" s="438"/>
      <c r="AD25" s="438"/>
      <c r="AE25" s="438"/>
      <c r="AF25" s="438"/>
      <c r="AG25" s="439"/>
      <c r="AH25" s="459">
        <v>457</v>
      </c>
      <c r="AI25" s="460"/>
      <c r="AJ25" s="460"/>
      <c r="AK25" s="460"/>
      <c r="AL25" s="499"/>
      <c r="AM25" s="459">
        <v>1472911</v>
      </c>
      <c r="AN25" s="460"/>
      <c r="AO25" s="460"/>
      <c r="AP25" s="460"/>
      <c r="AQ25" s="460"/>
      <c r="AR25" s="499"/>
      <c r="AS25" s="459">
        <v>3223</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37836708</v>
      </c>
      <c r="BO25" s="372"/>
      <c r="BP25" s="372"/>
      <c r="BQ25" s="372"/>
      <c r="BR25" s="372"/>
      <c r="BS25" s="372"/>
      <c r="BT25" s="372"/>
      <c r="BU25" s="373"/>
      <c r="BV25" s="371">
        <v>45292706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6928</v>
      </c>
      <c r="R26" s="460"/>
      <c r="S26" s="460"/>
      <c r="T26" s="460"/>
      <c r="U26" s="460"/>
      <c r="V26" s="499"/>
      <c r="W26" s="558"/>
      <c r="X26" s="546"/>
      <c r="Y26" s="547"/>
      <c r="Z26" s="458" t="s">
        <v>171</v>
      </c>
      <c r="AA26" s="568"/>
      <c r="AB26" s="568"/>
      <c r="AC26" s="568"/>
      <c r="AD26" s="568"/>
      <c r="AE26" s="568"/>
      <c r="AF26" s="568"/>
      <c r="AG26" s="569"/>
      <c r="AH26" s="459">
        <v>292</v>
      </c>
      <c r="AI26" s="460"/>
      <c r="AJ26" s="460"/>
      <c r="AK26" s="460"/>
      <c r="AL26" s="499"/>
      <c r="AM26" s="459">
        <v>999224</v>
      </c>
      <c r="AN26" s="460"/>
      <c r="AO26" s="460"/>
      <c r="AP26" s="460"/>
      <c r="AQ26" s="460"/>
      <c r="AR26" s="499"/>
      <c r="AS26" s="459">
        <v>3422</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7320</v>
      </c>
      <c r="R27" s="460"/>
      <c r="S27" s="460"/>
      <c r="T27" s="460"/>
      <c r="U27" s="460"/>
      <c r="V27" s="499"/>
      <c r="W27" s="558"/>
      <c r="X27" s="546"/>
      <c r="Y27" s="547"/>
      <c r="Z27" s="458" t="s">
        <v>174</v>
      </c>
      <c r="AA27" s="438"/>
      <c r="AB27" s="438"/>
      <c r="AC27" s="438"/>
      <c r="AD27" s="438"/>
      <c r="AE27" s="438"/>
      <c r="AF27" s="438"/>
      <c r="AG27" s="439"/>
      <c r="AH27" s="459">
        <v>58</v>
      </c>
      <c r="AI27" s="460"/>
      <c r="AJ27" s="460"/>
      <c r="AK27" s="460"/>
      <c r="AL27" s="499"/>
      <c r="AM27" s="459">
        <v>216616</v>
      </c>
      <c r="AN27" s="460"/>
      <c r="AO27" s="460"/>
      <c r="AP27" s="460"/>
      <c r="AQ27" s="460"/>
      <c r="AR27" s="499"/>
      <c r="AS27" s="459">
        <v>3735</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1000000</v>
      </c>
      <c r="BO27" s="582"/>
      <c r="BP27" s="582"/>
      <c r="BQ27" s="582"/>
      <c r="BR27" s="582"/>
      <c r="BS27" s="582"/>
      <c r="BT27" s="582"/>
      <c r="BU27" s="583"/>
      <c r="BV27" s="581">
        <v>1000000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6540</v>
      </c>
      <c r="R28" s="460"/>
      <c r="S28" s="460"/>
      <c r="T28" s="460"/>
      <c r="U28" s="460"/>
      <c r="V28" s="499"/>
      <c r="W28" s="558"/>
      <c r="X28" s="546"/>
      <c r="Y28" s="547"/>
      <c r="Z28" s="458" t="s">
        <v>177</v>
      </c>
      <c r="AA28" s="438"/>
      <c r="AB28" s="438"/>
      <c r="AC28" s="438"/>
      <c r="AD28" s="438"/>
      <c r="AE28" s="438"/>
      <c r="AF28" s="438"/>
      <c r="AG28" s="439"/>
      <c r="AH28" s="459" t="s">
        <v>122</v>
      </c>
      <c r="AI28" s="460"/>
      <c r="AJ28" s="460"/>
      <c r="AK28" s="460"/>
      <c r="AL28" s="499"/>
      <c r="AM28" s="459" t="s">
        <v>131</v>
      </c>
      <c r="AN28" s="460"/>
      <c r="AO28" s="460"/>
      <c r="AP28" s="460"/>
      <c r="AQ28" s="460"/>
      <c r="AR28" s="499"/>
      <c r="AS28" s="459" t="s">
        <v>131</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17300000</v>
      </c>
      <c r="BO28" s="372"/>
      <c r="BP28" s="372"/>
      <c r="BQ28" s="372"/>
      <c r="BR28" s="372"/>
      <c r="BS28" s="372"/>
      <c r="BT28" s="372"/>
      <c r="BU28" s="373"/>
      <c r="BV28" s="371">
        <v>17800000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41</v>
      </c>
      <c r="M29" s="460"/>
      <c r="N29" s="460"/>
      <c r="O29" s="460"/>
      <c r="P29" s="499"/>
      <c r="Q29" s="459">
        <v>6230</v>
      </c>
      <c r="R29" s="460"/>
      <c r="S29" s="460"/>
      <c r="T29" s="460"/>
      <c r="U29" s="460"/>
      <c r="V29" s="499"/>
      <c r="W29" s="559"/>
      <c r="X29" s="560"/>
      <c r="Y29" s="561"/>
      <c r="Z29" s="458" t="s">
        <v>180</v>
      </c>
      <c r="AA29" s="438"/>
      <c r="AB29" s="438"/>
      <c r="AC29" s="438"/>
      <c r="AD29" s="438"/>
      <c r="AE29" s="438"/>
      <c r="AF29" s="438"/>
      <c r="AG29" s="439"/>
      <c r="AH29" s="459">
        <v>2891</v>
      </c>
      <c r="AI29" s="460"/>
      <c r="AJ29" s="460"/>
      <c r="AK29" s="460"/>
      <c r="AL29" s="499"/>
      <c r="AM29" s="459">
        <v>9338876</v>
      </c>
      <c r="AN29" s="460"/>
      <c r="AO29" s="460"/>
      <c r="AP29" s="460"/>
      <c r="AQ29" s="460"/>
      <c r="AR29" s="499"/>
      <c r="AS29" s="459">
        <v>3230</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7350000</v>
      </c>
      <c r="BO29" s="409"/>
      <c r="BP29" s="409"/>
      <c r="BQ29" s="409"/>
      <c r="BR29" s="409"/>
      <c r="BS29" s="409"/>
      <c r="BT29" s="409"/>
      <c r="BU29" s="410"/>
      <c r="BV29" s="408">
        <v>7650000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99.8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20729688</v>
      </c>
      <c r="BO30" s="582"/>
      <c r="BP30" s="582"/>
      <c r="BQ30" s="582"/>
      <c r="BR30" s="582"/>
      <c r="BS30" s="582"/>
      <c r="BT30" s="582"/>
      <c r="BU30" s="583"/>
      <c r="BV30" s="581">
        <v>20352542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189</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189</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国民健康保険事業勘定特別会計</v>
      </c>
      <c r="X34" s="595"/>
      <c r="Y34" s="595"/>
      <c r="Z34" s="595"/>
      <c r="AA34" s="595"/>
      <c r="AB34" s="595"/>
      <c r="AC34" s="595"/>
      <c r="AD34" s="595"/>
      <c r="AE34" s="595"/>
      <c r="AF34" s="595"/>
      <c r="AG34" s="595"/>
      <c r="AH34" s="595"/>
      <c r="AI34" s="595"/>
      <c r="AJ34" s="595"/>
      <c r="AK34" s="595"/>
      <c r="AL34" s="193"/>
      <c r="AM34" s="594">
        <f>IF(AO34="","",MAX(C34:D43,U34:V43)+1)</f>
        <v>10</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14</v>
      </c>
      <c r="BF34" s="594"/>
      <c r="BG34" s="595" t="str">
        <f>IF('各会計、関係団体の財政状況及び健全化判断比率'!B37="","",'各会計、関係団体の財政状況及び健全化判断比率'!B37)</f>
        <v>鹿島観光事業特別会計</v>
      </c>
      <c r="BH34" s="595"/>
      <c r="BI34" s="595"/>
      <c r="BJ34" s="595"/>
      <c r="BK34" s="595"/>
      <c r="BL34" s="595"/>
      <c r="BM34" s="595"/>
      <c r="BN34" s="595"/>
      <c r="BO34" s="595"/>
      <c r="BP34" s="595"/>
      <c r="BQ34" s="595"/>
      <c r="BR34" s="595"/>
      <c r="BS34" s="595"/>
      <c r="BT34" s="595"/>
      <c r="BU34" s="595"/>
      <c r="BV34" s="193"/>
      <c r="BW34" s="594">
        <f>IF(BY34="","",MAX(C34:D43,U34:V43,AM34:AN43,BE34:BF43)+1)</f>
        <v>19</v>
      </c>
      <c r="BX34" s="594"/>
      <c r="BY34" s="595" t="str">
        <f>IF('各会計、関係団体の財政状況及び健全化判断比率'!B68="","",'各会計、関係団体の財政状況及び健全化判断比率'!B68)</f>
        <v>松山養護老人ホーム事務組合（一般会計）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28</v>
      </c>
      <c r="CP34" s="594"/>
      <c r="CQ34" s="595" t="str">
        <f>IF('各会計、関係団体の財政状況及び健全化判断比率'!BS7="","",'各会計、関係団体の財政状況及び健全化判断比率'!BS7)</f>
        <v>松山市土地開発公社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母子父子寡婦福祉資金貸付事業特別会計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f t="shared" ref="AM35:AM43" si="0">IF(AO35="","",AM34+1)</f>
        <v>11</v>
      </c>
      <c r="AN35" s="594"/>
      <c r="AO35" s="595" t="str">
        <f>IF('各会計、関係団体の財政状況及び健全化判断比率'!B34="","",'各会計、関係団体の財政状況及び健全化判断比率'!B34)</f>
        <v>簡易水道事業会計</v>
      </c>
      <c r="AP35" s="595"/>
      <c r="AQ35" s="595"/>
      <c r="AR35" s="595"/>
      <c r="AS35" s="595"/>
      <c r="AT35" s="595"/>
      <c r="AU35" s="595"/>
      <c r="AV35" s="595"/>
      <c r="AW35" s="595"/>
      <c r="AX35" s="595"/>
      <c r="AY35" s="595"/>
      <c r="AZ35" s="595"/>
      <c r="BA35" s="595"/>
      <c r="BB35" s="595"/>
      <c r="BC35" s="595"/>
      <c r="BD35" s="193"/>
      <c r="BE35" s="594">
        <f t="shared" ref="BE35:BE43" si="1">IF(BG35="","",BE34+1)</f>
        <v>15</v>
      </c>
      <c r="BF35" s="594"/>
      <c r="BG35" s="595" t="str">
        <f>IF('各会計、関係団体の財政状況及び健全化判断比率'!B38="","",'各会計、関係団体の財政状況及び健全化判断比率'!B38)</f>
        <v>卸売市場事業特別会計</v>
      </c>
      <c r="BH35" s="595"/>
      <c r="BI35" s="595"/>
      <c r="BJ35" s="595"/>
      <c r="BK35" s="595"/>
      <c r="BL35" s="595"/>
      <c r="BM35" s="595"/>
      <c r="BN35" s="595"/>
      <c r="BO35" s="595"/>
      <c r="BP35" s="595"/>
      <c r="BQ35" s="595"/>
      <c r="BR35" s="595"/>
      <c r="BS35" s="595"/>
      <c r="BT35" s="595"/>
      <c r="BU35" s="595"/>
      <c r="BV35" s="193"/>
      <c r="BW35" s="594">
        <f t="shared" ref="BW35:BW43" si="2">IF(BY35="","",BW34+1)</f>
        <v>20</v>
      </c>
      <c r="BX35" s="594"/>
      <c r="BY35" s="595" t="str">
        <f>IF('各会計、関係団体の財政状況及び健全化判断比率'!B69="","",'各会計、関係団体の財政状況及び健全化判断比率'!B69)</f>
        <v>松山養護老人ホーム事務組合（診療所事業会計）</v>
      </c>
      <c r="BZ35" s="595"/>
      <c r="CA35" s="595"/>
      <c r="CB35" s="595"/>
      <c r="CC35" s="595"/>
      <c r="CD35" s="595"/>
      <c r="CE35" s="595"/>
      <c r="CF35" s="595"/>
      <c r="CG35" s="595"/>
      <c r="CH35" s="595"/>
      <c r="CI35" s="595"/>
      <c r="CJ35" s="595"/>
      <c r="CK35" s="595"/>
      <c r="CL35" s="595"/>
      <c r="CM35" s="595"/>
      <c r="CN35" s="193"/>
      <c r="CO35" s="594">
        <f t="shared" ref="CO35:CO43" si="3">IF(CQ35="","",CO34+1)</f>
        <v>29</v>
      </c>
      <c r="CP35" s="594"/>
      <c r="CQ35" s="595" t="str">
        <f>IF('各会計、関係団体の財政状況及び健全化判断比率'!BS8="","",'各会計、関係団体の財政状況及び健全化判断比率'!BS8)</f>
        <v>松山市体育協会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勤労者福祉サービスセンター事業特別会計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12</v>
      </c>
      <c r="AN36" s="594"/>
      <c r="AO36" s="595" t="str">
        <f>IF('各会計、関係団体の財政状況及び健全化判断比率'!B35="","",'各会計、関係団体の財政状況及び健全化判断比率'!B35)</f>
        <v>工業用水道事業会計</v>
      </c>
      <c r="AP36" s="595"/>
      <c r="AQ36" s="595"/>
      <c r="AR36" s="595"/>
      <c r="AS36" s="595"/>
      <c r="AT36" s="595"/>
      <c r="AU36" s="595"/>
      <c r="AV36" s="595"/>
      <c r="AW36" s="595"/>
      <c r="AX36" s="595"/>
      <c r="AY36" s="595"/>
      <c r="AZ36" s="595"/>
      <c r="BA36" s="595"/>
      <c r="BB36" s="595"/>
      <c r="BC36" s="595"/>
      <c r="BD36" s="193"/>
      <c r="BE36" s="594">
        <f t="shared" si="1"/>
        <v>16</v>
      </c>
      <c r="BF36" s="594"/>
      <c r="BG36" s="595" t="str">
        <f>IF('各会計、関係団体の財政状況及び健全化判断比率'!B39="","",'各会計、関係団体の財政状況及び健全化判断比率'!B39)</f>
        <v>小規模下水道事業特別会計</v>
      </c>
      <c r="BH36" s="595"/>
      <c r="BI36" s="595"/>
      <c r="BJ36" s="595"/>
      <c r="BK36" s="595"/>
      <c r="BL36" s="595"/>
      <c r="BM36" s="595"/>
      <c r="BN36" s="595"/>
      <c r="BO36" s="595"/>
      <c r="BP36" s="595"/>
      <c r="BQ36" s="595"/>
      <c r="BR36" s="595"/>
      <c r="BS36" s="595"/>
      <c r="BT36" s="595"/>
      <c r="BU36" s="595"/>
      <c r="BV36" s="193"/>
      <c r="BW36" s="594">
        <f t="shared" si="2"/>
        <v>21</v>
      </c>
      <c r="BX36" s="594"/>
      <c r="BY36" s="595" t="str">
        <f>IF('各会計、関係団体の財政状況及び健全化判断比率'!B70="","",'各会計、関係団体の財政状況及び健全化判断比率'!B70)</f>
        <v>松山広域福祉施設事務組合（一般会計）</v>
      </c>
      <c r="BZ36" s="595"/>
      <c r="CA36" s="595"/>
      <c r="CB36" s="595"/>
      <c r="CC36" s="595"/>
      <c r="CD36" s="595"/>
      <c r="CE36" s="595"/>
      <c r="CF36" s="595"/>
      <c r="CG36" s="595"/>
      <c r="CH36" s="595"/>
      <c r="CI36" s="595"/>
      <c r="CJ36" s="595"/>
      <c r="CK36" s="595"/>
      <c r="CL36" s="595"/>
      <c r="CM36" s="595"/>
      <c r="CN36" s="193"/>
      <c r="CO36" s="594">
        <f t="shared" si="3"/>
        <v>30</v>
      </c>
      <c r="CP36" s="594"/>
      <c r="CQ36" s="595" t="str">
        <f>IF('各会計、関係団体の財政状況及び健全化判断比率'!BS9="","",'各会計、関係団体の財政状況及び健全化判断比率'!BS9)</f>
        <v>松山国際交流協会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公債管理特別会計</v>
      </c>
      <c r="F37" s="595"/>
      <c r="G37" s="595"/>
      <c r="H37" s="595"/>
      <c r="I37" s="595"/>
      <c r="J37" s="595"/>
      <c r="K37" s="595"/>
      <c r="L37" s="595"/>
      <c r="M37" s="595"/>
      <c r="N37" s="595"/>
      <c r="O37" s="595"/>
      <c r="P37" s="595"/>
      <c r="Q37" s="595"/>
      <c r="R37" s="595"/>
      <c r="S37" s="595"/>
      <c r="T37" s="193"/>
      <c r="U37" s="594">
        <f t="shared" si="4"/>
        <v>8</v>
      </c>
      <c r="V37" s="594"/>
      <c r="W37" s="595" t="str">
        <f>IF('各会計、関係団体の財政状況及び健全化判断比率'!B31="","",'各会計、関係団体の財政状況及び健全化判断比率'!B31)</f>
        <v>駐車場事業特別会計</v>
      </c>
      <c r="X37" s="595"/>
      <c r="Y37" s="595"/>
      <c r="Z37" s="595"/>
      <c r="AA37" s="595"/>
      <c r="AB37" s="595"/>
      <c r="AC37" s="595"/>
      <c r="AD37" s="595"/>
      <c r="AE37" s="595"/>
      <c r="AF37" s="595"/>
      <c r="AG37" s="595"/>
      <c r="AH37" s="595"/>
      <c r="AI37" s="595"/>
      <c r="AJ37" s="595"/>
      <c r="AK37" s="595"/>
      <c r="AL37" s="193"/>
      <c r="AM37" s="594">
        <f t="shared" si="0"/>
        <v>13</v>
      </c>
      <c r="AN37" s="594"/>
      <c r="AO37" s="595" t="str">
        <f>IF('各会計、関係団体の財政状況及び健全化判断比率'!B36="","",'各会計、関係団体の財政状況及び健全化判断比率'!B36)</f>
        <v>公共下水道事業会計</v>
      </c>
      <c r="AP37" s="595"/>
      <c r="AQ37" s="595"/>
      <c r="AR37" s="595"/>
      <c r="AS37" s="595"/>
      <c r="AT37" s="595"/>
      <c r="AU37" s="595"/>
      <c r="AV37" s="595"/>
      <c r="AW37" s="595"/>
      <c r="AX37" s="595"/>
      <c r="AY37" s="595"/>
      <c r="AZ37" s="595"/>
      <c r="BA37" s="595"/>
      <c r="BB37" s="595"/>
      <c r="BC37" s="595"/>
      <c r="BD37" s="193"/>
      <c r="BE37" s="594">
        <f t="shared" si="1"/>
        <v>17</v>
      </c>
      <c r="BF37" s="594"/>
      <c r="BG37" s="595" t="str">
        <f>IF('各会計、関係団体の財政状況及び健全化判断比率'!B40="","",'各会計、関係団体の財政状況及び健全化判断比率'!B40)</f>
        <v>松山城観光事業特別会計</v>
      </c>
      <c r="BH37" s="595"/>
      <c r="BI37" s="595"/>
      <c r="BJ37" s="595"/>
      <c r="BK37" s="595"/>
      <c r="BL37" s="595"/>
      <c r="BM37" s="595"/>
      <c r="BN37" s="595"/>
      <c r="BO37" s="595"/>
      <c r="BP37" s="595"/>
      <c r="BQ37" s="595"/>
      <c r="BR37" s="595"/>
      <c r="BS37" s="595"/>
      <c r="BT37" s="595"/>
      <c r="BU37" s="595"/>
      <c r="BV37" s="193"/>
      <c r="BW37" s="594">
        <f t="shared" si="2"/>
        <v>22</v>
      </c>
      <c r="BX37" s="594"/>
      <c r="BY37" s="595" t="str">
        <f>IF('各会計、関係団体の財政状況及び健全化判断比率'!B71="","",'各会計、関係団体の財政状況及び健全化判断比率'!B71)</f>
        <v>松山広域福祉施設事務組合（公営企業会計）</v>
      </c>
      <c r="BZ37" s="595"/>
      <c r="CA37" s="595"/>
      <c r="CB37" s="595"/>
      <c r="CC37" s="595"/>
      <c r="CD37" s="595"/>
      <c r="CE37" s="595"/>
      <c r="CF37" s="595"/>
      <c r="CG37" s="595"/>
      <c r="CH37" s="595"/>
      <c r="CI37" s="595"/>
      <c r="CJ37" s="595"/>
      <c r="CK37" s="595"/>
      <c r="CL37" s="595"/>
      <c r="CM37" s="595"/>
      <c r="CN37" s="193"/>
      <c r="CO37" s="594">
        <f t="shared" si="3"/>
        <v>31</v>
      </c>
      <c r="CP37" s="594"/>
      <c r="CQ37" s="595" t="str">
        <f>IF('各会計、関係団体の財政状況及び健全化判断比率'!BS10="","",'各会計、関係団体の財政状況及び健全化判断比率'!BS10)</f>
        <v>松山市男女共同参画推進財団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9</v>
      </c>
      <c r="V38" s="594"/>
      <c r="W38" s="595" t="str">
        <f>IF('各会計、関係団体の財政状況及び健全化判断比率'!B32="","",'各会計、関係団体の財政状況及び健全化判断比率'!B32)</f>
        <v>競輪事業特別会計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18</v>
      </c>
      <c r="BF38" s="594"/>
      <c r="BG38" s="595" t="str">
        <f>IF('各会計、関係団体の財政状況及び健全化判断比率'!B41="","",'各会計、関係団体の財政状況及び健全化判断比率'!B41)</f>
        <v>道後温泉事業特別会計</v>
      </c>
      <c r="BH38" s="595"/>
      <c r="BI38" s="595"/>
      <c r="BJ38" s="595"/>
      <c r="BK38" s="595"/>
      <c r="BL38" s="595"/>
      <c r="BM38" s="595"/>
      <c r="BN38" s="595"/>
      <c r="BO38" s="595"/>
      <c r="BP38" s="595"/>
      <c r="BQ38" s="595"/>
      <c r="BR38" s="595"/>
      <c r="BS38" s="595"/>
      <c r="BT38" s="595"/>
      <c r="BU38" s="595"/>
      <c r="BV38" s="193"/>
      <c r="BW38" s="594">
        <f t="shared" si="2"/>
        <v>23</v>
      </c>
      <c r="BX38" s="594"/>
      <c r="BY38" s="595" t="str">
        <f>IF('各会計、関係団体の財政状況及び健全化判断比率'!B72="","",'各会計、関係団体の財政状況及び健全化判断比率'!B72)</f>
        <v>松山衛生事務組合</v>
      </c>
      <c r="BZ38" s="595"/>
      <c r="CA38" s="595"/>
      <c r="CB38" s="595"/>
      <c r="CC38" s="595"/>
      <c r="CD38" s="595"/>
      <c r="CE38" s="595"/>
      <c r="CF38" s="595"/>
      <c r="CG38" s="595"/>
      <c r="CH38" s="595"/>
      <c r="CI38" s="595"/>
      <c r="CJ38" s="595"/>
      <c r="CK38" s="595"/>
      <c r="CL38" s="595"/>
      <c r="CM38" s="595"/>
      <c r="CN38" s="193"/>
      <c r="CO38" s="594">
        <f t="shared" si="3"/>
        <v>32</v>
      </c>
      <c r="CP38" s="594"/>
      <c r="CQ38" s="595" t="str">
        <f>IF('各会計、関係団体の財政状況及び健全化判断比率'!BS11="","",'各会計、関係団体の財政状況及び健全化判断比率'!BS11)</f>
        <v>松山観光コンベンション協会</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24</v>
      </c>
      <c r="BX39" s="594"/>
      <c r="BY39" s="595" t="str">
        <f>IF('各会計、関係団体の財政状況及び健全化判断比率'!B73="","",'各会計、関係団体の財政状況及び健全化判断比率'!B73)</f>
        <v>松山市、東温市共有山林組合</v>
      </c>
      <c r="BZ39" s="595"/>
      <c r="CA39" s="595"/>
      <c r="CB39" s="595"/>
      <c r="CC39" s="595"/>
      <c r="CD39" s="595"/>
      <c r="CE39" s="595"/>
      <c r="CF39" s="595"/>
      <c r="CG39" s="595"/>
      <c r="CH39" s="595"/>
      <c r="CI39" s="595"/>
      <c r="CJ39" s="595"/>
      <c r="CK39" s="595"/>
      <c r="CL39" s="595"/>
      <c r="CM39" s="595"/>
      <c r="CN39" s="193"/>
      <c r="CO39" s="594">
        <f t="shared" si="3"/>
        <v>33</v>
      </c>
      <c r="CP39" s="594"/>
      <c r="CQ39" s="595" t="str">
        <f>IF('各会計、関係団体の財政状況及び健全化判断比率'!BS12="","",'各会計、関係団体の財政状況及び健全化判断比率'!BS12)</f>
        <v>まちづくり松山</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25</v>
      </c>
      <c r="BX40" s="594"/>
      <c r="BY40" s="595" t="str">
        <f>IF('各会計、関係団体の財政状況及び健全化判断比率'!B74="","",'各会計、関係団体の財政状況及び健全化判断比率'!B74)</f>
        <v>愛媛地方税滞納整理機構</v>
      </c>
      <c r="BZ40" s="595"/>
      <c r="CA40" s="595"/>
      <c r="CB40" s="595"/>
      <c r="CC40" s="595"/>
      <c r="CD40" s="595"/>
      <c r="CE40" s="595"/>
      <c r="CF40" s="595"/>
      <c r="CG40" s="595"/>
      <c r="CH40" s="595"/>
      <c r="CI40" s="595"/>
      <c r="CJ40" s="595"/>
      <c r="CK40" s="595"/>
      <c r="CL40" s="595"/>
      <c r="CM40" s="595"/>
      <c r="CN40" s="193"/>
      <c r="CO40" s="594">
        <f t="shared" si="3"/>
        <v>34</v>
      </c>
      <c r="CP40" s="594"/>
      <c r="CQ40" s="595" t="str">
        <f>IF('各会計、関係団体の財政状況及び健全化判断比率'!BS13="","",'各会計、関係団体の財政状況及び健全化判断比率'!BS13)</f>
        <v>松山市文化・スポーツ振興財団</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26</v>
      </c>
      <c r="BX41" s="594"/>
      <c r="BY41" s="595" t="str">
        <f>IF('各会計、関係団体の財政状況及び健全化判断比率'!B75="","",'各会計、関係団体の財政状況及び健全化判断比率'!B75)</f>
        <v>愛媛県後期高齢者医療広域連合（一般会計）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27</v>
      </c>
      <c r="BX42" s="594"/>
      <c r="BY42" s="595" t="str">
        <f>IF('各会計、関係団体の財政状況及び健全化判断比率'!B76="","",'各会計、関係団体の財政状況及び健全化判断比率'!B76)</f>
        <v>愛媛県後期高齢者医療広域連合（後期高齢者医療特別会計）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KDPRzGzIZHib0FLXQY24CG04700enISYCwlP73yt5/Q0l6wqCDQM3RHNzIqvtNqhpLfQZ6uSecpr1JXYmq0l9A==" saltValue="l+Yfx6t/AC0E+soWnTNc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c r="A34" s="22"/>
      <c r="B34" s="31"/>
      <c r="C34" s="1186" t="s">
        <v>589</v>
      </c>
      <c r="D34" s="1186"/>
      <c r="E34" s="1187"/>
      <c r="F34" s="32">
        <v>12.67</v>
      </c>
      <c r="G34" s="33">
        <v>12.44</v>
      </c>
      <c r="H34" s="33">
        <v>12.98</v>
      </c>
      <c r="I34" s="33">
        <v>11.98</v>
      </c>
      <c r="J34" s="34">
        <v>12.19</v>
      </c>
      <c r="K34" s="22"/>
      <c r="L34" s="22"/>
      <c r="M34" s="22"/>
      <c r="N34" s="22"/>
      <c r="O34" s="22"/>
      <c r="P34" s="22"/>
    </row>
    <row r="35" spans="1:16" ht="39" customHeight="1">
      <c r="A35" s="22"/>
      <c r="B35" s="35"/>
      <c r="C35" s="1180" t="s">
        <v>590</v>
      </c>
      <c r="D35" s="1181"/>
      <c r="E35" s="1182"/>
      <c r="F35" s="36">
        <v>1.2</v>
      </c>
      <c r="G35" s="37">
        <v>1.39</v>
      </c>
      <c r="H35" s="37">
        <v>2.19</v>
      </c>
      <c r="I35" s="37">
        <v>3.34</v>
      </c>
      <c r="J35" s="38">
        <v>4.2</v>
      </c>
      <c r="K35" s="22"/>
      <c r="L35" s="22"/>
      <c r="M35" s="22"/>
      <c r="N35" s="22"/>
      <c r="O35" s="22"/>
      <c r="P35" s="22"/>
    </row>
    <row r="36" spans="1:16" ht="39" customHeight="1">
      <c r="A36" s="22"/>
      <c r="B36" s="35"/>
      <c r="C36" s="1180" t="s">
        <v>591</v>
      </c>
      <c r="D36" s="1181"/>
      <c r="E36" s="1182"/>
      <c r="F36" s="36">
        <v>3.1</v>
      </c>
      <c r="G36" s="37">
        <v>3.38</v>
      </c>
      <c r="H36" s="37">
        <v>3.3</v>
      </c>
      <c r="I36" s="37">
        <v>2.8</v>
      </c>
      <c r="J36" s="38">
        <v>2.62</v>
      </c>
      <c r="K36" s="22"/>
      <c r="L36" s="22"/>
      <c r="M36" s="22"/>
      <c r="N36" s="22"/>
      <c r="O36" s="22"/>
      <c r="P36" s="22"/>
    </row>
    <row r="37" spans="1:16" ht="39" customHeight="1">
      <c r="A37" s="22"/>
      <c r="B37" s="35"/>
      <c r="C37" s="1180" t="s">
        <v>592</v>
      </c>
      <c r="D37" s="1181"/>
      <c r="E37" s="1182"/>
      <c r="F37" s="36">
        <v>2.69</v>
      </c>
      <c r="G37" s="37">
        <v>2.34</v>
      </c>
      <c r="H37" s="37">
        <v>2.16</v>
      </c>
      <c r="I37" s="37">
        <v>2.15</v>
      </c>
      <c r="J37" s="38">
        <v>2.36</v>
      </c>
      <c r="K37" s="22"/>
      <c r="L37" s="22"/>
      <c r="M37" s="22"/>
      <c r="N37" s="22"/>
      <c r="O37" s="22"/>
      <c r="P37" s="22"/>
    </row>
    <row r="38" spans="1:16" ht="39" customHeight="1">
      <c r="A38" s="22"/>
      <c r="B38" s="35"/>
      <c r="C38" s="1180" t="s">
        <v>593</v>
      </c>
      <c r="D38" s="1181"/>
      <c r="E38" s="1182"/>
      <c r="F38" s="36">
        <v>1.39</v>
      </c>
      <c r="G38" s="37">
        <v>1.1599999999999999</v>
      </c>
      <c r="H38" s="37">
        <v>0.03</v>
      </c>
      <c r="I38" s="37">
        <v>0.63</v>
      </c>
      <c r="J38" s="38">
        <v>1.86</v>
      </c>
      <c r="K38" s="22"/>
      <c r="L38" s="22"/>
      <c r="M38" s="22"/>
      <c r="N38" s="22"/>
      <c r="O38" s="22"/>
      <c r="P38" s="22"/>
    </row>
    <row r="39" spans="1:16" ht="39" customHeight="1">
      <c r="A39" s="22"/>
      <c r="B39" s="35"/>
      <c r="C39" s="1180" t="s">
        <v>594</v>
      </c>
      <c r="D39" s="1181"/>
      <c r="E39" s="1182"/>
      <c r="F39" s="36">
        <v>0.88</v>
      </c>
      <c r="G39" s="37">
        <v>1.1000000000000001</v>
      </c>
      <c r="H39" s="37">
        <v>1.3</v>
      </c>
      <c r="I39" s="37">
        <v>1.58</v>
      </c>
      <c r="J39" s="38">
        <v>1.83</v>
      </c>
      <c r="K39" s="22"/>
      <c r="L39" s="22"/>
      <c r="M39" s="22"/>
      <c r="N39" s="22"/>
      <c r="O39" s="22"/>
      <c r="P39" s="22"/>
    </row>
    <row r="40" spans="1:16" ht="39" customHeight="1">
      <c r="A40" s="22"/>
      <c r="B40" s="35"/>
      <c r="C40" s="1180" t="s">
        <v>595</v>
      </c>
      <c r="D40" s="1181"/>
      <c r="E40" s="1182"/>
      <c r="F40" s="36">
        <v>0.18</v>
      </c>
      <c r="G40" s="37">
        <v>0.24</v>
      </c>
      <c r="H40" s="37">
        <v>0.41</v>
      </c>
      <c r="I40" s="37">
        <v>0.68</v>
      </c>
      <c r="J40" s="38">
        <v>0.6</v>
      </c>
      <c r="K40" s="22"/>
      <c r="L40" s="22"/>
      <c r="M40" s="22"/>
      <c r="N40" s="22"/>
      <c r="O40" s="22"/>
      <c r="P40" s="22"/>
    </row>
    <row r="41" spans="1:16" ht="39" customHeight="1">
      <c r="A41" s="22"/>
      <c r="B41" s="35"/>
      <c r="C41" s="1180" t="s">
        <v>596</v>
      </c>
      <c r="D41" s="1181"/>
      <c r="E41" s="1182"/>
      <c r="F41" s="36">
        <v>0.46</v>
      </c>
      <c r="G41" s="37">
        <v>0.47</v>
      </c>
      <c r="H41" s="37">
        <v>0.51</v>
      </c>
      <c r="I41" s="37">
        <v>0.51</v>
      </c>
      <c r="J41" s="38">
        <v>0.52</v>
      </c>
      <c r="K41" s="22"/>
      <c r="L41" s="22"/>
      <c r="M41" s="22"/>
      <c r="N41" s="22"/>
      <c r="O41" s="22"/>
      <c r="P41" s="22"/>
    </row>
    <row r="42" spans="1:16" ht="39" customHeight="1">
      <c r="A42" s="22"/>
      <c r="B42" s="39"/>
      <c r="C42" s="1180" t="s">
        <v>597</v>
      </c>
      <c r="D42" s="1181"/>
      <c r="E42" s="1182"/>
      <c r="F42" s="36" t="s">
        <v>538</v>
      </c>
      <c r="G42" s="37" t="s">
        <v>538</v>
      </c>
      <c r="H42" s="37" t="s">
        <v>538</v>
      </c>
      <c r="I42" s="37" t="s">
        <v>538</v>
      </c>
      <c r="J42" s="38" t="s">
        <v>538</v>
      </c>
      <c r="K42" s="22"/>
      <c r="L42" s="22"/>
      <c r="M42" s="22"/>
      <c r="N42" s="22"/>
      <c r="O42" s="22"/>
      <c r="P42" s="22"/>
    </row>
    <row r="43" spans="1:16" ht="39" customHeight="1" thickBot="1">
      <c r="A43" s="22"/>
      <c r="B43" s="40"/>
      <c r="C43" s="1183" t="s">
        <v>598</v>
      </c>
      <c r="D43" s="1184"/>
      <c r="E43" s="1185"/>
      <c r="F43" s="41">
        <v>1.1000000000000001</v>
      </c>
      <c r="G43" s="42">
        <v>1.1000000000000001</v>
      </c>
      <c r="H43" s="42">
        <v>1.01</v>
      </c>
      <c r="I43" s="42">
        <v>1.37</v>
      </c>
      <c r="J43" s="43">
        <v>1.28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lkR9+S+S14KV3BFwzoD+qldBKQYnKL4dj8c+DhNYYSdrackGZ54ieV6xsPU2LuMZ7VyC/j0x3vqJYKisMiAwQ==" saltValue="oXJd07bbFuj77Gaiiacc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c r="A45" s="48"/>
      <c r="B45" s="1196" t="s">
        <v>11</v>
      </c>
      <c r="C45" s="1197"/>
      <c r="D45" s="58"/>
      <c r="E45" s="1202" t="s">
        <v>12</v>
      </c>
      <c r="F45" s="1202"/>
      <c r="G45" s="1202"/>
      <c r="H45" s="1202"/>
      <c r="I45" s="1202"/>
      <c r="J45" s="1203"/>
      <c r="K45" s="59">
        <v>15700</v>
      </c>
      <c r="L45" s="60">
        <v>15304</v>
      </c>
      <c r="M45" s="60">
        <v>15333</v>
      </c>
      <c r="N45" s="60">
        <v>15273</v>
      </c>
      <c r="O45" s="61">
        <v>15805</v>
      </c>
      <c r="P45" s="48"/>
      <c r="Q45" s="48"/>
      <c r="R45" s="48"/>
      <c r="S45" s="48"/>
      <c r="T45" s="48"/>
      <c r="U45" s="48"/>
    </row>
    <row r="46" spans="1:21" ht="30.75" customHeight="1">
      <c r="A46" s="48"/>
      <c r="B46" s="1198"/>
      <c r="C46" s="1199"/>
      <c r="D46" s="62"/>
      <c r="E46" s="1190" t="s">
        <v>13</v>
      </c>
      <c r="F46" s="1190"/>
      <c r="G46" s="1190"/>
      <c r="H46" s="1190"/>
      <c r="I46" s="1190"/>
      <c r="J46" s="1191"/>
      <c r="K46" s="63" t="s">
        <v>538</v>
      </c>
      <c r="L46" s="64" t="s">
        <v>538</v>
      </c>
      <c r="M46" s="64" t="s">
        <v>538</v>
      </c>
      <c r="N46" s="64" t="s">
        <v>538</v>
      </c>
      <c r="O46" s="65" t="s">
        <v>538</v>
      </c>
      <c r="P46" s="48"/>
      <c r="Q46" s="48"/>
      <c r="R46" s="48"/>
      <c r="S46" s="48"/>
      <c r="T46" s="48"/>
      <c r="U46" s="48"/>
    </row>
    <row r="47" spans="1:21" ht="30.75" customHeight="1">
      <c r="A47" s="48"/>
      <c r="B47" s="1198"/>
      <c r="C47" s="1199"/>
      <c r="D47" s="62"/>
      <c r="E47" s="1190" t="s">
        <v>14</v>
      </c>
      <c r="F47" s="1190"/>
      <c r="G47" s="1190"/>
      <c r="H47" s="1190"/>
      <c r="I47" s="1190"/>
      <c r="J47" s="1191"/>
      <c r="K47" s="63">
        <v>387</v>
      </c>
      <c r="L47" s="64">
        <v>410</v>
      </c>
      <c r="M47" s="64">
        <v>433</v>
      </c>
      <c r="N47" s="64">
        <v>433</v>
      </c>
      <c r="O47" s="65">
        <v>433</v>
      </c>
      <c r="P47" s="48"/>
      <c r="Q47" s="48"/>
      <c r="R47" s="48"/>
      <c r="S47" s="48"/>
      <c r="T47" s="48"/>
      <c r="U47" s="48"/>
    </row>
    <row r="48" spans="1:21" ht="30.75" customHeight="1">
      <c r="A48" s="48"/>
      <c r="B48" s="1198"/>
      <c r="C48" s="1199"/>
      <c r="D48" s="62"/>
      <c r="E48" s="1190" t="s">
        <v>15</v>
      </c>
      <c r="F48" s="1190"/>
      <c r="G48" s="1190"/>
      <c r="H48" s="1190"/>
      <c r="I48" s="1190"/>
      <c r="J48" s="1191"/>
      <c r="K48" s="63">
        <v>5278</v>
      </c>
      <c r="L48" s="64">
        <v>5188</v>
      </c>
      <c r="M48" s="64">
        <v>5602</v>
      </c>
      <c r="N48" s="64">
        <v>5632</v>
      </c>
      <c r="O48" s="65">
        <v>5313</v>
      </c>
      <c r="P48" s="48"/>
      <c r="Q48" s="48"/>
      <c r="R48" s="48"/>
      <c r="S48" s="48"/>
      <c r="T48" s="48"/>
      <c r="U48" s="48"/>
    </row>
    <row r="49" spans="1:21" ht="30.75" customHeight="1">
      <c r="A49" s="48"/>
      <c r="B49" s="1198"/>
      <c r="C49" s="1199"/>
      <c r="D49" s="62"/>
      <c r="E49" s="1190" t="s">
        <v>16</v>
      </c>
      <c r="F49" s="1190"/>
      <c r="G49" s="1190"/>
      <c r="H49" s="1190"/>
      <c r="I49" s="1190"/>
      <c r="J49" s="1191"/>
      <c r="K49" s="63" t="s">
        <v>538</v>
      </c>
      <c r="L49" s="64" t="s">
        <v>538</v>
      </c>
      <c r="M49" s="64" t="s">
        <v>538</v>
      </c>
      <c r="N49" s="64" t="s">
        <v>538</v>
      </c>
      <c r="O49" s="65" t="s">
        <v>538</v>
      </c>
      <c r="P49" s="48"/>
      <c r="Q49" s="48"/>
      <c r="R49" s="48"/>
      <c r="S49" s="48"/>
      <c r="T49" s="48"/>
      <c r="U49" s="48"/>
    </row>
    <row r="50" spans="1:21" ht="30.75" customHeight="1">
      <c r="A50" s="48"/>
      <c r="B50" s="1198"/>
      <c r="C50" s="1199"/>
      <c r="D50" s="62"/>
      <c r="E50" s="1190" t="s">
        <v>17</v>
      </c>
      <c r="F50" s="1190"/>
      <c r="G50" s="1190"/>
      <c r="H50" s="1190"/>
      <c r="I50" s="1190"/>
      <c r="J50" s="1191"/>
      <c r="K50" s="63">
        <v>2</v>
      </c>
      <c r="L50" s="64">
        <v>1</v>
      </c>
      <c r="M50" s="64">
        <v>0</v>
      </c>
      <c r="N50" s="64">
        <v>0</v>
      </c>
      <c r="O50" s="65" t="s">
        <v>538</v>
      </c>
      <c r="P50" s="48"/>
      <c r="Q50" s="48"/>
      <c r="R50" s="48"/>
      <c r="S50" s="48"/>
      <c r="T50" s="48"/>
      <c r="U50" s="48"/>
    </row>
    <row r="51" spans="1:21" ht="30.75" customHeight="1">
      <c r="A51" s="48"/>
      <c r="B51" s="1200"/>
      <c r="C51" s="1201"/>
      <c r="D51" s="66"/>
      <c r="E51" s="1190" t="s">
        <v>18</v>
      </c>
      <c r="F51" s="1190"/>
      <c r="G51" s="1190"/>
      <c r="H51" s="1190"/>
      <c r="I51" s="1190"/>
      <c r="J51" s="1191"/>
      <c r="K51" s="63">
        <v>25</v>
      </c>
      <c r="L51" s="64">
        <v>5</v>
      </c>
      <c r="M51" s="64">
        <v>5</v>
      </c>
      <c r="N51" s="64">
        <v>1</v>
      </c>
      <c r="O51" s="65">
        <v>3</v>
      </c>
      <c r="P51" s="48"/>
      <c r="Q51" s="48"/>
      <c r="R51" s="48"/>
      <c r="S51" s="48"/>
      <c r="T51" s="48"/>
      <c r="U51" s="48"/>
    </row>
    <row r="52" spans="1:21" ht="30.75" customHeight="1">
      <c r="A52" s="48"/>
      <c r="B52" s="1188" t="s">
        <v>19</v>
      </c>
      <c r="C52" s="1189"/>
      <c r="D52" s="66"/>
      <c r="E52" s="1190" t="s">
        <v>20</v>
      </c>
      <c r="F52" s="1190"/>
      <c r="G52" s="1190"/>
      <c r="H52" s="1190"/>
      <c r="I52" s="1190"/>
      <c r="J52" s="1191"/>
      <c r="K52" s="63">
        <v>15309</v>
      </c>
      <c r="L52" s="64">
        <v>15721</v>
      </c>
      <c r="M52" s="64">
        <v>14915</v>
      </c>
      <c r="N52" s="64">
        <v>14428</v>
      </c>
      <c r="O52" s="65">
        <v>14465</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6083</v>
      </c>
      <c r="L53" s="69">
        <v>5187</v>
      </c>
      <c r="M53" s="69">
        <v>6458</v>
      </c>
      <c r="N53" s="69">
        <v>6911</v>
      </c>
      <c r="O53" s="70">
        <v>7089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HO5flAcLMBYME38pc3l5yMUd6zGWFcOvIfiY4ttH+O/9DXGYMeNk8aNy1IwIT2ZbKCpABDZver0IYhvpapUhA==" saltValue="VcNmsTyF5HTkTvYGomaCr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580</v>
      </c>
      <c r="J40" s="79" t="s">
        <v>581</v>
      </c>
      <c r="K40" s="79" t="s">
        <v>582</v>
      </c>
      <c r="L40" s="79" t="s">
        <v>583</v>
      </c>
      <c r="M40" s="80" t="s">
        <v>584</v>
      </c>
    </row>
    <row r="41" spans="2:13" ht="27.75" customHeight="1">
      <c r="B41" s="1204" t="s">
        <v>24</v>
      </c>
      <c r="C41" s="1205"/>
      <c r="D41" s="81"/>
      <c r="E41" s="1210" t="s">
        <v>25</v>
      </c>
      <c r="F41" s="1210"/>
      <c r="G41" s="1210"/>
      <c r="H41" s="1211"/>
      <c r="I41" s="82">
        <v>176890</v>
      </c>
      <c r="J41" s="83">
        <v>177400</v>
      </c>
      <c r="K41" s="83">
        <v>177393</v>
      </c>
      <c r="L41" s="83">
        <v>178284</v>
      </c>
      <c r="M41" s="84">
        <v>178970</v>
      </c>
    </row>
    <row r="42" spans="2:13" ht="27.75" customHeight="1">
      <c r="B42" s="1206"/>
      <c r="C42" s="1207"/>
      <c r="D42" s="85"/>
      <c r="E42" s="1212" t="s">
        <v>26</v>
      </c>
      <c r="F42" s="1212"/>
      <c r="G42" s="1212"/>
      <c r="H42" s="1213"/>
      <c r="I42" s="86" t="s">
        <v>538</v>
      </c>
      <c r="J42" s="87" t="s">
        <v>538</v>
      </c>
      <c r="K42" s="87" t="s">
        <v>538</v>
      </c>
      <c r="L42" s="87" t="s">
        <v>538</v>
      </c>
      <c r="M42" s="88" t="s">
        <v>538</v>
      </c>
    </row>
    <row r="43" spans="2:13" ht="27.75" customHeight="1">
      <c r="B43" s="1206"/>
      <c r="C43" s="1207"/>
      <c r="D43" s="85"/>
      <c r="E43" s="1212" t="s">
        <v>27</v>
      </c>
      <c r="F43" s="1212"/>
      <c r="G43" s="1212"/>
      <c r="H43" s="1213"/>
      <c r="I43" s="86">
        <v>91838</v>
      </c>
      <c r="J43" s="87">
        <v>89225</v>
      </c>
      <c r="K43" s="87">
        <v>89600</v>
      </c>
      <c r="L43" s="87">
        <v>89585</v>
      </c>
      <c r="M43" s="88">
        <v>88919</v>
      </c>
    </row>
    <row r="44" spans="2:13" ht="27.75" customHeight="1">
      <c r="B44" s="1206"/>
      <c r="C44" s="1207"/>
      <c r="D44" s="85"/>
      <c r="E44" s="1212" t="s">
        <v>28</v>
      </c>
      <c r="F44" s="1212"/>
      <c r="G44" s="1212"/>
      <c r="H44" s="1213"/>
      <c r="I44" s="86" t="s">
        <v>538</v>
      </c>
      <c r="J44" s="87" t="s">
        <v>538</v>
      </c>
      <c r="K44" s="87" t="s">
        <v>538</v>
      </c>
      <c r="L44" s="87" t="s">
        <v>538</v>
      </c>
      <c r="M44" s="88">
        <v>1143</v>
      </c>
    </row>
    <row r="45" spans="2:13" ht="27.75" customHeight="1">
      <c r="B45" s="1206"/>
      <c r="C45" s="1207"/>
      <c r="D45" s="85"/>
      <c r="E45" s="1212" t="s">
        <v>29</v>
      </c>
      <c r="F45" s="1212"/>
      <c r="G45" s="1212"/>
      <c r="H45" s="1213"/>
      <c r="I45" s="86">
        <v>21799</v>
      </c>
      <c r="J45" s="87">
        <v>20874</v>
      </c>
      <c r="K45" s="87">
        <v>22368</v>
      </c>
      <c r="L45" s="87">
        <v>22131</v>
      </c>
      <c r="M45" s="88">
        <v>21640</v>
      </c>
    </row>
    <row r="46" spans="2:13" ht="27.75" customHeight="1">
      <c r="B46" s="1206"/>
      <c r="C46" s="1207"/>
      <c r="D46" s="89"/>
      <c r="E46" s="1212" t="s">
        <v>30</v>
      </c>
      <c r="F46" s="1212"/>
      <c r="G46" s="1212"/>
      <c r="H46" s="1213"/>
      <c r="I46" s="86">
        <v>0</v>
      </c>
      <c r="J46" s="87">
        <v>0</v>
      </c>
      <c r="K46" s="87">
        <v>0</v>
      </c>
      <c r="L46" s="87">
        <v>0</v>
      </c>
      <c r="M46" s="88" t="s">
        <v>538</v>
      </c>
    </row>
    <row r="47" spans="2:13" ht="27.75" customHeight="1">
      <c r="B47" s="1206"/>
      <c r="C47" s="1207"/>
      <c r="D47" s="90"/>
      <c r="E47" s="1214" t="s">
        <v>31</v>
      </c>
      <c r="F47" s="1215"/>
      <c r="G47" s="1215"/>
      <c r="H47" s="1216"/>
      <c r="I47" s="86" t="s">
        <v>538</v>
      </c>
      <c r="J47" s="87" t="s">
        <v>538</v>
      </c>
      <c r="K47" s="87" t="s">
        <v>538</v>
      </c>
      <c r="L47" s="87" t="s">
        <v>538</v>
      </c>
      <c r="M47" s="88" t="s">
        <v>538</v>
      </c>
    </row>
    <row r="48" spans="2:13" ht="27.75" customHeight="1">
      <c r="B48" s="1206"/>
      <c r="C48" s="1207"/>
      <c r="D48" s="85"/>
      <c r="E48" s="1212" t="s">
        <v>32</v>
      </c>
      <c r="F48" s="1212"/>
      <c r="G48" s="1212"/>
      <c r="H48" s="1213"/>
      <c r="I48" s="86" t="s">
        <v>538</v>
      </c>
      <c r="J48" s="87" t="s">
        <v>538</v>
      </c>
      <c r="K48" s="87" t="s">
        <v>538</v>
      </c>
      <c r="L48" s="87" t="s">
        <v>538</v>
      </c>
      <c r="M48" s="88" t="s">
        <v>538</v>
      </c>
    </row>
    <row r="49" spans="2:13" ht="27.75" customHeight="1">
      <c r="B49" s="1208"/>
      <c r="C49" s="1209"/>
      <c r="D49" s="85"/>
      <c r="E49" s="1212" t="s">
        <v>33</v>
      </c>
      <c r="F49" s="1212"/>
      <c r="G49" s="1212"/>
      <c r="H49" s="1213"/>
      <c r="I49" s="86" t="s">
        <v>538</v>
      </c>
      <c r="J49" s="87" t="s">
        <v>538</v>
      </c>
      <c r="K49" s="87" t="s">
        <v>538</v>
      </c>
      <c r="L49" s="87" t="s">
        <v>538</v>
      </c>
      <c r="M49" s="88" t="s">
        <v>538</v>
      </c>
    </row>
    <row r="50" spans="2:13" ht="27.75" customHeight="1">
      <c r="B50" s="1217" t="s">
        <v>34</v>
      </c>
      <c r="C50" s="1218"/>
      <c r="D50" s="91"/>
      <c r="E50" s="1212" t="s">
        <v>35</v>
      </c>
      <c r="F50" s="1212"/>
      <c r="G50" s="1212"/>
      <c r="H50" s="1213"/>
      <c r="I50" s="86">
        <v>50337</v>
      </c>
      <c r="J50" s="87">
        <v>51692</v>
      </c>
      <c r="K50" s="87">
        <v>49399</v>
      </c>
      <c r="L50" s="87">
        <v>48601</v>
      </c>
      <c r="M50" s="88">
        <v>48310</v>
      </c>
    </row>
    <row r="51" spans="2:13" ht="27.75" customHeight="1">
      <c r="B51" s="1206"/>
      <c r="C51" s="1207"/>
      <c r="D51" s="85"/>
      <c r="E51" s="1212" t="s">
        <v>36</v>
      </c>
      <c r="F51" s="1212"/>
      <c r="G51" s="1212"/>
      <c r="H51" s="1213"/>
      <c r="I51" s="86">
        <v>1798</v>
      </c>
      <c r="J51" s="87">
        <v>1854</v>
      </c>
      <c r="K51" s="87">
        <v>2112</v>
      </c>
      <c r="L51" s="87">
        <v>2176</v>
      </c>
      <c r="M51" s="88">
        <v>2393</v>
      </c>
    </row>
    <row r="52" spans="2:13" ht="27.75" customHeight="1">
      <c r="B52" s="1208"/>
      <c r="C52" s="1209"/>
      <c r="D52" s="85"/>
      <c r="E52" s="1212" t="s">
        <v>37</v>
      </c>
      <c r="F52" s="1212"/>
      <c r="G52" s="1212"/>
      <c r="H52" s="1213"/>
      <c r="I52" s="86">
        <v>182861</v>
      </c>
      <c r="J52" s="87">
        <v>183701</v>
      </c>
      <c r="K52" s="87">
        <v>184933</v>
      </c>
      <c r="L52" s="87">
        <v>184495</v>
      </c>
      <c r="M52" s="88">
        <v>183680</v>
      </c>
    </row>
    <row r="53" spans="2:13" ht="27.75" customHeight="1" thickBot="1">
      <c r="B53" s="1219" t="s">
        <v>38</v>
      </c>
      <c r="C53" s="1220"/>
      <c r="D53" s="92"/>
      <c r="E53" s="1221" t="s">
        <v>39</v>
      </c>
      <c r="F53" s="1221"/>
      <c r="G53" s="1221"/>
      <c r="H53" s="1222"/>
      <c r="I53" s="93">
        <v>55531</v>
      </c>
      <c r="J53" s="94">
        <v>50251</v>
      </c>
      <c r="K53" s="94">
        <v>52918</v>
      </c>
      <c r="L53" s="94">
        <v>54728</v>
      </c>
      <c r="M53" s="95">
        <v>56288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qo6zL1Mjww11N0yuOgsqvwmI06K/tCtS/3pRA4hXQkq1WDhhsvbOQ90kgs/JZ3yYSH4+xFuNJg8XHcCPR3DaQ==" saltValue="FWIdR4KeFsTcK90sPHjI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582</v>
      </c>
      <c r="G54" s="104" t="s">
        <v>583</v>
      </c>
      <c r="H54" s="105" t="s">
        <v>584</v>
      </c>
    </row>
    <row r="55" spans="2:8" ht="52.5" customHeight="1">
      <c r="B55" s="106"/>
      <c r="C55" s="1231" t="s">
        <v>42</v>
      </c>
      <c r="D55" s="1231"/>
      <c r="E55" s="1232"/>
      <c r="F55" s="107">
        <v>18200</v>
      </c>
      <c r="G55" s="107">
        <v>17800</v>
      </c>
      <c r="H55" s="108">
        <v>17300</v>
      </c>
    </row>
    <row r="56" spans="2:8" ht="52.5" customHeight="1">
      <c r="B56" s="109"/>
      <c r="C56" s="1233" t="s">
        <v>43</v>
      </c>
      <c r="D56" s="1233"/>
      <c r="E56" s="1234"/>
      <c r="F56" s="110">
        <v>7650</v>
      </c>
      <c r="G56" s="110">
        <v>7650</v>
      </c>
      <c r="H56" s="111">
        <v>7350</v>
      </c>
    </row>
    <row r="57" spans="2:8" ht="53.25" customHeight="1">
      <c r="B57" s="109"/>
      <c r="C57" s="1235" t="s">
        <v>44</v>
      </c>
      <c r="D57" s="1235"/>
      <c r="E57" s="1236"/>
      <c r="F57" s="112">
        <v>21061</v>
      </c>
      <c r="G57" s="112">
        <v>20353</v>
      </c>
      <c r="H57" s="113">
        <v>20730</v>
      </c>
    </row>
    <row r="58" spans="2:8" ht="45.75" customHeight="1">
      <c r="B58" s="114"/>
      <c r="C58" s="1223" t="s">
        <v>606</v>
      </c>
      <c r="D58" s="1224"/>
      <c r="E58" s="1225"/>
      <c r="F58" s="115">
        <v>10617</v>
      </c>
      <c r="G58" s="115">
        <v>10433</v>
      </c>
      <c r="H58" s="116">
        <v>10597</v>
      </c>
    </row>
    <row r="59" spans="2:8" ht="45.75" customHeight="1">
      <c r="B59" s="114"/>
      <c r="C59" s="1223" t="s">
        <v>607</v>
      </c>
      <c r="D59" s="1224"/>
      <c r="E59" s="1225"/>
      <c r="F59" s="115">
        <v>4000</v>
      </c>
      <c r="G59" s="115">
        <v>4000</v>
      </c>
      <c r="H59" s="116">
        <v>4000</v>
      </c>
    </row>
    <row r="60" spans="2:8" ht="45.75" customHeight="1">
      <c r="B60" s="114"/>
      <c r="C60" s="1223" t="s">
        <v>608</v>
      </c>
      <c r="D60" s="1224"/>
      <c r="E60" s="1225"/>
      <c r="F60" s="115">
        <v>2932</v>
      </c>
      <c r="G60" s="115">
        <v>2716</v>
      </c>
      <c r="H60" s="116">
        <v>2717</v>
      </c>
    </row>
    <row r="61" spans="2:8" ht="45.75" customHeight="1">
      <c r="B61" s="114"/>
      <c r="C61" s="1223" t="s">
        <v>609</v>
      </c>
      <c r="D61" s="1224"/>
      <c r="E61" s="1225"/>
      <c r="F61" s="115">
        <v>1034</v>
      </c>
      <c r="G61" s="115">
        <v>1035</v>
      </c>
      <c r="H61" s="116">
        <v>1036</v>
      </c>
    </row>
    <row r="62" spans="2:8" ht="45.75" customHeight="1" thickBot="1">
      <c r="B62" s="117"/>
      <c r="C62" s="1226" t="s">
        <v>610</v>
      </c>
      <c r="D62" s="1227"/>
      <c r="E62" s="1228"/>
      <c r="F62" s="118">
        <v>625</v>
      </c>
      <c r="G62" s="118">
        <v>625</v>
      </c>
      <c r="H62" s="119">
        <v>625</v>
      </c>
    </row>
    <row r="63" spans="2:8" ht="52.5" customHeight="1" thickBot="1">
      <c r="B63" s="120"/>
      <c r="C63" s="1229" t="s">
        <v>45</v>
      </c>
      <c r="D63" s="1229"/>
      <c r="E63" s="1230"/>
      <c r="F63" s="121">
        <v>46911</v>
      </c>
      <c r="G63" s="121">
        <v>45803</v>
      </c>
      <c r="H63" s="122">
        <v>45380</v>
      </c>
    </row>
    <row r="64" spans="2:8" ht="15" customHeight="1"/>
    <row r="65" ht="0" hidden="1" customHeight="1"/>
    <row r="66" ht="0" hidden="1" customHeight="1"/>
  </sheetData>
  <sheetProtection algorithmName="SHA-512" hashValue="mIsjUUmVeGqaBuejp9uhtLH/Ezh/mVVbuCWc8ORxK0dpm0uLGwnAMVlTYR1sjtqP1GXKKTCt1y3dhvQ18gQrKg==" saltValue="k0kxj/Je8mvI6kt479gt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623</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623</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624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625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626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627</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580</v>
      </c>
      <c r="BQ50" s="1271"/>
      <c r="BR50" s="1271"/>
      <c r="BS50" s="1271"/>
      <c r="BT50" s="1271"/>
      <c r="BU50" s="1271"/>
      <c r="BV50" s="1271"/>
      <c r="BW50" s="1271"/>
      <c r="BX50" s="1271" t="s">
        <v>581</v>
      </c>
      <c r="BY50" s="1271"/>
      <c r="BZ50" s="1271"/>
      <c r="CA50" s="1271"/>
      <c r="CB50" s="1271"/>
      <c r="CC50" s="1271"/>
      <c r="CD50" s="1271"/>
      <c r="CE50" s="1271"/>
      <c r="CF50" s="1271" t="s">
        <v>582</v>
      </c>
      <c r="CG50" s="1271"/>
      <c r="CH50" s="1271"/>
      <c r="CI50" s="1271"/>
      <c r="CJ50" s="1271"/>
      <c r="CK50" s="1271"/>
      <c r="CL50" s="1271"/>
      <c r="CM50" s="1271"/>
      <c r="CN50" s="1271" t="s">
        <v>583</v>
      </c>
      <c r="CO50" s="1271"/>
      <c r="CP50" s="1271"/>
      <c r="CQ50" s="1271"/>
      <c r="CR50" s="1271"/>
      <c r="CS50" s="1271"/>
      <c r="CT50" s="1271"/>
      <c r="CU50" s="1271"/>
      <c r="CV50" s="1271" t="s">
        <v>584</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628</v>
      </c>
      <c r="AO51" s="1275"/>
      <c r="AP51" s="1275"/>
      <c r="AQ51" s="1275"/>
      <c r="AR51" s="1275"/>
      <c r="AS51" s="1275"/>
      <c r="AT51" s="1275"/>
      <c r="AU51" s="1275"/>
      <c r="AV51" s="1275"/>
      <c r="AW51" s="1275"/>
      <c r="AX51" s="1275"/>
      <c r="AY51" s="1275"/>
      <c r="AZ51" s="1275"/>
      <c r="BA51" s="1275"/>
      <c r="BB51" s="1275" t="s">
        <v>629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59.5</v>
      </c>
      <c r="CO51" s="1277"/>
      <c r="CP51" s="1277"/>
      <c r="CQ51" s="1277"/>
      <c r="CR51" s="1277"/>
      <c r="CS51" s="1277"/>
      <c r="CT51" s="1277"/>
      <c r="CU51" s="1277"/>
      <c r="CV51" s="1277">
        <v>61.2</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630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55.4</v>
      </c>
      <c r="CO53" s="1277"/>
      <c r="CP53" s="1277"/>
      <c r="CQ53" s="1277"/>
      <c r="CR53" s="1277"/>
      <c r="CS53" s="1277"/>
      <c r="CT53" s="1277"/>
      <c r="CU53" s="1277"/>
      <c r="CV53" s="1277">
        <v>56.2</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631</v>
      </c>
      <c r="AO55" s="1271"/>
      <c r="AP55" s="1271"/>
      <c r="AQ55" s="1271"/>
      <c r="AR55" s="1271"/>
      <c r="AS55" s="1271"/>
      <c r="AT55" s="1271"/>
      <c r="AU55" s="1271"/>
      <c r="AV55" s="1271"/>
      <c r="AW55" s="1271"/>
      <c r="AX55" s="1271"/>
      <c r="AY55" s="1271"/>
      <c r="AZ55" s="1271"/>
      <c r="BA55" s="1271"/>
      <c r="BB55" s="1275" t="s">
        <v>632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630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633</v>
      </c>
    </row>
    <row r="64" spans="1:109">
      <c r="B64" s="1246"/>
      <c r="G64" s="1253"/>
      <c r="I64" s="1287"/>
      <c r="J64" s="1287"/>
      <c r="K64" s="1287"/>
      <c r="L64" s="1287"/>
      <c r="M64" s="1287"/>
      <c r="N64" s="1288"/>
      <c r="AM64" s="1253"/>
      <c r="AN64" s="1253" t="s">
        <v>625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634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627</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580</v>
      </c>
      <c r="BQ72" s="1271"/>
      <c r="BR72" s="1271"/>
      <c r="BS72" s="1271"/>
      <c r="BT72" s="1271"/>
      <c r="BU72" s="1271"/>
      <c r="BV72" s="1271"/>
      <c r="BW72" s="1271"/>
      <c r="BX72" s="1271" t="s">
        <v>581</v>
      </c>
      <c r="BY72" s="1271"/>
      <c r="BZ72" s="1271"/>
      <c r="CA72" s="1271"/>
      <c r="CB72" s="1271"/>
      <c r="CC72" s="1271"/>
      <c r="CD72" s="1271"/>
      <c r="CE72" s="1271"/>
      <c r="CF72" s="1271" t="s">
        <v>582</v>
      </c>
      <c r="CG72" s="1271"/>
      <c r="CH72" s="1271"/>
      <c r="CI72" s="1271"/>
      <c r="CJ72" s="1271"/>
      <c r="CK72" s="1271"/>
      <c r="CL72" s="1271"/>
      <c r="CM72" s="1271"/>
      <c r="CN72" s="1271" t="s">
        <v>583</v>
      </c>
      <c r="CO72" s="1271"/>
      <c r="CP72" s="1271"/>
      <c r="CQ72" s="1271"/>
      <c r="CR72" s="1271"/>
      <c r="CS72" s="1271"/>
      <c r="CT72" s="1271"/>
      <c r="CU72" s="1271"/>
      <c r="CV72" s="1271" t="s">
        <v>584</v>
      </c>
      <c r="CW72" s="1271"/>
      <c r="CX72" s="1271"/>
      <c r="CY72" s="1271"/>
      <c r="CZ72" s="1271"/>
      <c r="DA72" s="1271"/>
      <c r="DB72" s="1271"/>
      <c r="DC72" s="1271"/>
    </row>
    <row r="73" spans="2:107">
      <c r="B73" s="1246"/>
      <c r="G73" s="1272"/>
      <c r="H73" s="1272"/>
      <c r="I73" s="1272"/>
      <c r="J73" s="1272"/>
      <c r="K73" s="1294"/>
      <c r="L73" s="1294"/>
      <c r="M73" s="1294"/>
      <c r="N73" s="1294"/>
      <c r="AM73" s="1264"/>
      <c r="AN73" s="1275" t="s">
        <v>628</v>
      </c>
      <c r="AO73" s="1275"/>
      <c r="AP73" s="1275"/>
      <c r="AQ73" s="1275"/>
      <c r="AR73" s="1275"/>
      <c r="AS73" s="1275"/>
      <c r="AT73" s="1275"/>
      <c r="AU73" s="1275"/>
      <c r="AV73" s="1275"/>
      <c r="AW73" s="1275"/>
      <c r="AX73" s="1275"/>
      <c r="AY73" s="1275"/>
      <c r="AZ73" s="1275"/>
      <c r="BA73" s="1275"/>
      <c r="BB73" s="1275" t="s">
        <v>635</v>
      </c>
      <c r="BC73" s="1275"/>
      <c r="BD73" s="1275"/>
      <c r="BE73" s="1275"/>
      <c r="BF73" s="1275"/>
      <c r="BG73" s="1275"/>
      <c r="BH73" s="1275"/>
      <c r="BI73" s="1275"/>
      <c r="BJ73" s="1275"/>
      <c r="BK73" s="1275"/>
      <c r="BL73" s="1275"/>
      <c r="BM73" s="1275"/>
      <c r="BN73" s="1275"/>
      <c r="BO73" s="1275"/>
      <c r="BP73" s="1277">
        <v>60.9</v>
      </c>
      <c r="BQ73" s="1277"/>
      <c r="BR73" s="1277"/>
      <c r="BS73" s="1277"/>
      <c r="BT73" s="1277"/>
      <c r="BU73" s="1277"/>
      <c r="BV73" s="1277"/>
      <c r="BW73" s="1277"/>
      <c r="BX73" s="1277">
        <v>55.6</v>
      </c>
      <c r="BY73" s="1277"/>
      <c r="BZ73" s="1277"/>
      <c r="CA73" s="1277"/>
      <c r="CB73" s="1277"/>
      <c r="CC73" s="1277"/>
      <c r="CD73" s="1277"/>
      <c r="CE73" s="1277"/>
      <c r="CF73" s="1277">
        <v>57.6</v>
      </c>
      <c r="CG73" s="1277"/>
      <c r="CH73" s="1277"/>
      <c r="CI73" s="1277"/>
      <c r="CJ73" s="1277"/>
      <c r="CK73" s="1277"/>
      <c r="CL73" s="1277"/>
      <c r="CM73" s="1277"/>
      <c r="CN73" s="1277">
        <v>59.5</v>
      </c>
      <c r="CO73" s="1277"/>
      <c r="CP73" s="1277"/>
      <c r="CQ73" s="1277"/>
      <c r="CR73" s="1277"/>
      <c r="CS73" s="1277"/>
      <c r="CT73" s="1277"/>
      <c r="CU73" s="1277"/>
      <c r="CV73" s="1277">
        <v>61.2</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636</v>
      </c>
      <c r="BC75" s="1275"/>
      <c r="BD75" s="1275"/>
      <c r="BE75" s="1275"/>
      <c r="BF75" s="1275"/>
      <c r="BG75" s="1275"/>
      <c r="BH75" s="1275"/>
      <c r="BI75" s="1275"/>
      <c r="BJ75" s="1275"/>
      <c r="BK75" s="1275"/>
      <c r="BL75" s="1275"/>
      <c r="BM75" s="1275"/>
      <c r="BN75" s="1275"/>
      <c r="BO75" s="1275"/>
      <c r="BP75" s="1277">
        <v>7.8</v>
      </c>
      <c r="BQ75" s="1277"/>
      <c r="BR75" s="1277"/>
      <c r="BS75" s="1277"/>
      <c r="BT75" s="1277"/>
      <c r="BU75" s="1277"/>
      <c r="BV75" s="1277"/>
      <c r="BW75" s="1277"/>
      <c r="BX75" s="1277">
        <v>6.8</v>
      </c>
      <c r="BY75" s="1277"/>
      <c r="BZ75" s="1277"/>
      <c r="CA75" s="1277"/>
      <c r="CB75" s="1277"/>
      <c r="CC75" s="1277"/>
      <c r="CD75" s="1277"/>
      <c r="CE75" s="1277"/>
      <c r="CF75" s="1277">
        <v>6.4</v>
      </c>
      <c r="CG75" s="1277"/>
      <c r="CH75" s="1277"/>
      <c r="CI75" s="1277"/>
      <c r="CJ75" s="1277"/>
      <c r="CK75" s="1277"/>
      <c r="CL75" s="1277"/>
      <c r="CM75" s="1277"/>
      <c r="CN75" s="1277">
        <v>6.7</v>
      </c>
      <c r="CO75" s="1277"/>
      <c r="CP75" s="1277"/>
      <c r="CQ75" s="1277"/>
      <c r="CR75" s="1277"/>
      <c r="CS75" s="1277"/>
      <c r="CT75" s="1277"/>
      <c r="CU75" s="1277"/>
      <c r="CV75" s="1277">
        <v>7.4</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637</v>
      </c>
      <c r="AO77" s="1271"/>
      <c r="AP77" s="1271"/>
      <c r="AQ77" s="1271"/>
      <c r="AR77" s="1271"/>
      <c r="AS77" s="1271"/>
      <c r="AT77" s="1271"/>
      <c r="AU77" s="1271"/>
      <c r="AV77" s="1271"/>
      <c r="AW77" s="1271"/>
      <c r="AX77" s="1271"/>
      <c r="AY77" s="1271"/>
      <c r="AZ77" s="1271"/>
      <c r="BA77" s="1271"/>
      <c r="BB77" s="1275" t="s">
        <v>635</v>
      </c>
      <c r="BC77" s="1275"/>
      <c r="BD77" s="1275"/>
      <c r="BE77" s="1275"/>
      <c r="BF77" s="1275"/>
      <c r="BG77" s="1275"/>
      <c r="BH77" s="1275"/>
      <c r="BI77" s="1275"/>
      <c r="BJ77" s="1275"/>
      <c r="BK77" s="1275"/>
      <c r="BL77" s="1275"/>
      <c r="BM77" s="1275"/>
      <c r="BN77" s="1275"/>
      <c r="BO77" s="1275"/>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638</v>
      </c>
      <c r="BC79" s="1275"/>
      <c r="BD79" s="1275"/>
      <c r="BE79" s="1275"/>
      <c r="BF79" s="1275"/>
      <c r="BG79" s="1275"/>
      <c r="BH79" s="1275"/>
      <c r="BI79" s="1275"/>
      <c r="BJ79" s="1275"/>
      <c r="BK79" s="1275"/>
      <c r="BL79" s="1275"/>
      <c r="BM79" s="1275"/>
      <c r="BN79" s="1275"/>
      <c r="BO79" s="1275"/>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hVgQngA2rRl4gYi6fe6mszdHjPLX1zy6uaIi/C9imkjGggHkxsi5336TQWxjpitNLnHiXihwSfwhemoXO5Fdg==" saltValue="cwnMKVfem8U/jMdGkMEB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XvJ/UWHG0UstuyVJQ4lyR/J6FZ9jnb/7t681d23srKh21eGL5iyzOf1gys9idz+jBseZC9Yu6uhr+KDckDwSA==" saltValue="njnMvOZgZrZKWgHWoHtRIA==" spinCount="100000" sheet="1" objects="1" scenarios="1"/>
  <dataConsolidate/>
  <phoneticPr fontId="2"/>
  <printOptions horizontalCentered="1" verticalCentered="1"/>
  <pageMargins left="0" right="0" top="0.19685039370078741" bottom="0" header="0.39370078740157483" footer="0"/>
  <pageSetup paperSize="9" scale="3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VwwuluyI0j2HKg5At+/K0zkegwjdVQfRpSTi2vQpefi2E7FNGd9Ecq9bVc7xedtDvKD58teqS6W0Zcakif7ow==" saltValue="VAQ7XN4JO4HwnLVAiK0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577</v>
      </c>
      <c r="G2" s="136"/>
      <c r="H2" s="137"/>
    </row>
    <row r="3" spans="1:8">
      <c r="A3" s="133" t="s">
        <v>570</v>
      </c>
      <c r="B3" s="138"/>
      <c r="C3" s="139"/>
      <c r="D3" s="140">
        <v>36107</v>
      </c>
      <c r="E3" s="141"/>
      <c r="F3" s="142">
        <v>47677</v>
      </c>
      <c r="G3" s="143"/>
      <c r="H3" s="144"/>
    </row>
    <row r="4" spans="1:8">
      <c r="A4" s="145"/>
      <c r="B4" s="146"/>
      <c r="C4" s="147"/>
      <c r="D4" s="148">
        <v>17826</v>
      </c>
      <c r="E4" s="149"/>
      <c r="F4" s="150">
        <v>23360</v>
      </c>
      <c r="G4" s="151"/>
      <c r="H4" s="152"/>
    </row>
    <row r="5" spans="1:8">
      <c r="A5" s="133" t="s">
        <v>572</v>
      </c>
      <c r="B5" s="138"/>
      <c r="C5" s="139"/>
      <c r="D5" s="140">
        <v>41162</v>
      </c>
      <c r="E5" s="141"/>
      <c r="F5" s="142">
        <v>51613</v>
      </c>
      <c r="G5" s="143"/>
      <c r="H5" s="144"/>
    </row>
    <row r="6" spans="1:8">
      <c r="A6" s="145"/>
      <c r="B6" s="146"/>
      <c r="C6" s="147"/>
      <c r="D6" s="148">
        <v>15946</v>
      </c>
      <c r="E6" s="149"/>
      <c r="F6" s="150">
        <v>25872</v>
      </c>
      <c r="G6" s="151"/>
      <c r="H6" s="152"/>
    </row>
    <row r="7" spans="1:8">
      <c r="A7" s="133" t="s">
        <v>573</v>
      </c>
      <c r="B7" s="138"/>
      <c r="C7" s="139"/>
      <c r="D7" s="140">
        <v>44647</v>
      </c>
      <c r="E7" s="141"/>
      <c r="F7" s="142">
        <v>50880</v>
      </c>
      <c r="G7" s="143"/>
      <c r="H7" s="144"/>
    </row>
    <row r="8" spans="1:8">
      <c r="A8" s="145"/>
      <c r="B8" s="146"/>
      <c r="C8" s="147"/>
      <c r="D8" s="148">
        <v>21914</v>
      </c>
      <c r="E8" s="149"/>
      <c r="F8" s="150">
        <v>27819</v>
      </c>
      <c r="G8" s="151"/>
      <c r="H8" s="152"/>
    </row>
    <row r="9" spans="1:8">
      <c r="A9" s="133" t="s">
        <v>574</v>
      </c>
      <c r="B9" s="138"/>
      <c r="C9" s="139"/>
      <c r="D9" s="140">
        <v>36141</v>
      </c>
      <c r="E9" s="141"/>
      <c r="F9" s="142">
        <v>46395</v>
      </c>
      <c r="G9" s="143"/>
      <c r="H9" s="144"/>
    </row>
    <row r="10" spans="1:8">
      <c r="A10" s="145"/>
      <c r="B10" s="146"/>
      <c r="C10" s="147"/>
      <c r="D10" s="148">
        <v>15539</v>
      </c>
      <c r="E10" s="149"/>
      <c r="F10" s="150">
        <v>26304</v>
      </c>
      <c r="G10" s="151"/>
      <c r="H10" s="152"/>
    </row>
    <row r="11" spans="1:8">
      <c r="A11" s="133" t="s">
        <v>575</v>
      </c>
      <c r="B11" s="138"/>
      <c r="C11" s="139"/>
      <c r="D11" s="140">
        <v>34692</v>
      </c>
      <c r="E11" s="141"/>
      <c r="F11" s="142">
        <v>48088</v>
      </c>
      <c r="G11" s="143"/>
      <c r="H11" s="144"/>
    </row>
    <row r="12" spans="1:8">
      <c r="A12" s="145"/>
      <c r="B12" s="146"/>
      <c r="C12" s="153"/>
      <c r="D12" s="148">
        <v>10199</v>
      </c>
      <c r="E12" s="149"/>
      <c r="F12" s="150">
        <v>25183</v>
      </c>
      <c r="G12" s="151"/>
      <c r="H12" s="152"/>
    </row>
    <row r="13" spans="1:8">
      <c r="A13" s="133"/>
      <c r="B13" s="138"/>
      <c r="C13" s="154"/>
      <c r="D13" s="155">
        <v>38550</v>
      </c>
      <c r="E13" s="156"/>
      <c r="F13" s="157">
        <v>48931</v>
      </c>
      <c r="G13" s="158"/>
      <c r="H13" s="144"/>
    </row>
    <row r="14" spans="1:8">
      <c r="A14" s="145"/>
      <c r="B14" s="146"/>
      <c r="C14" s="147"/>
      <c r="D14" s="148">
        <v>16285</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2.96</v>
      </c>
      <c r="C19" s="159">
        <f>ROUND(VALUE(SUBSTITUTE(実質収支比率等に係る経年分析!G$48,"▲","-")),2)</f>
        <v>2.66</v>
      </c>
      <c r="D19" s="159">
        <f>ROUND(VALUE(SUBSTITUTE(実質収支比率等に係る経年分析!H$48,"▲","-")),2)</f>
        <v>2.54</v>
      </c>
      <c r="E19" s="159">
        <f>ROUND(VALUE(SUBSTITUTE(実質収支比率等に係る経年分析!I$48,"▲","-")),2)</f>
        <v>2.6</v>
      </c>
      <c r="F19" s="159">
        <f>ROUND(VALUE(SUBSTITUTE(実質収支比率等に係る経年分析!J$48,"▲","-")),2)</f>
        <v>2.85</v>
      </c>
    </row>
    <row r="20" spans="1:11">
      <c r="A20" s="159" t="s">
        <v>49</v>
      </c>
      <c r="B20" s="159">
        <f>ROUND(VALUE(SUBSTITUTE(実質収支比率等に係る経年分析!F$47,"▲","-")),2)</f>
        <v>18.399999999999999</v>
      </c>
      <c r="C20" s="159">
        <f>ROUND(VALUE(SUBSTITUTE(実質収支比率等に係る経年分析!G$47,"▲","-")),2)</f>
        <v>18.48</v>
      </c>
      <c r="D20" s="159">
        <f>ROUND(VALUE(SUBSTITUTE(実質収支比率等に係る経年分析!H$47,"▲","-")),2)</f>
        <v>17.14</v>
      </c>
      <c r="E20" s="159">
        <f>ROUND(VALUE(SUBSTITUTE(実質収支比率等に係る経年分析!I$47,"▲","-")),2)</f>
        <v>16.8</v>
      </c>
      <c r="F20" s="159">
        <f>ROUND(VALUE(SUBSTITUTE(実質収支比率等に係る経年分析!J$47,"▲","-")),2)</f>
        <v>16.32</v>
      </c>
    </row>
    <row r="21" spans="1:11">
      <c r="A21" s="159" t="s">
        <v>50</v>
      </c>
      <c r="B21" s="159">
        <f>IF(ISNUMBER(VALUE(SUBSTITUTE(実質収支比率等に係る経年分析!F$49,"▲","-"))),ROUND(VALUE(SUBSTITUTE(実質収支比率等に係る経年分析!F$49,"▲","-")),2),NA())</f>
        <v>1.97</v>
      </c>
      <c r="C21" s="159">
        <f>IF(ISNUMBER(VALUE(SUBSTITUTE(実質収支比率等に係る経年分析!G$49,"▲","-"))),ROUND(VALUE(SUBSTITUTE(実質収支比率等に係る経年分析!G$49,"▲","-")),2),NA())</f>
        <v>-1.73</v>
      </c>
      <c r="D21" s="159">
        <f>IF(ISNUMBER(VALUE(SUBSTITUTE(実質収支比率等に係る経年分析!H$49,"▲","-"))),ROUND(VALUE(SUBSTITUTE(実質収支比率等に係る経年分析!H$49,"▲","-")),2),NA())</f>
        <v>-2.5499999999999998</v>
      </c>
      <c r="E21" s="159">
        <f>IF(ISNUMBER(VALUE(SUBSTITUTE(実質収支比率等に係る経年分析!I$49,"▲","-"))),ROUND(VALUE(SUBSTITUTE(実質収支比率等に係る経年分析!I$49,"▲","-")),2),NA())</f>
        <v>-1.55</v>
      </c>
      <c r="F21" s="159">
        <f>IF(ISNUMBER(VALUE(SUBSTITUTE(実質収支比率等に係る経年分析!J$49,"▲","-"))),ROUND(VALUE(SUBSTITUTE(実質収支比率等に係る経年分析!J$49,"▲","-")),2),NA())</f>
        <v>-1.35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1.1000000000000001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1.1000000000000001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1.28</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競輪事業特別会計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0.46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0.47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0.51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0.51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0.52</v>
      </c>
    </row>
    <row r="30" spans="1:11">
      <c r="A30" s="160" t="str">
        <f>IF(連結実質赤字比率に係る赤字・黒字の構成分析!C$40="",NA(),連結実質赤字比率に係る赤字・黒字の構成分析!C$40)</f>
        <v>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0.6</v>
      </c>
    </row>
    <row r="31" spans="1:11">
      <c r="A31" s="160" t="str">
        <f>IF(連結実質赤字比率に係る赤字・黒字の構成分析!C$39="",NA(),連結実質赤字比率に係る赤字・黒字の構成分析!C$39)</f>
        <v>松山城観光事業特別会計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1.1000000000000001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1.58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1.83</v>
      </c>
    </row>
    <row r="32" spans="1:11">
      <c r="A32" s="160" t="str">
        <f>IF(連結実質赤字比率に係る赤字・黒字の構成分析!C$38="",NA(),連結実質赤字比率に係る赤字・黒字の構成分析!C$38)</f>
        <v>国民健康保険事業勘定特別会計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1.1599999999999999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1.86</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2.69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2.36</v>
      </c>
    </row>
    <row r="34" spans="1:16">
      <c r="A34" s="160" t="str">
        <f>IF(連結実質赤字比率に係る赤字・黒字の構成分析!C$36="",NA(),連結実質赤字比率に係る赤字・黒字の構成分析!C$36)</f>
        <v>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2.62</v>
      </c>
    </row>
    <row r="35" spans="1:16">
      <c r="A35" s="160" t="str">
        <f>IF(連結実質赤字比率に係る赤字・黒字の構成分析!C$35="",NA(),連結実質赤字比率に係る赤字・黒字の構成分析!C$35)</f>
        <v>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12.19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15309</v>
      </c>
      <c r="E42" s="161"/>
      <c r="F42" s="161"/>
      <c r="G42" s="161">
        <f>'実質公債費比率（分子）の構造'!L$52</f>
        <v>15721</v>
      </c>
      <c r="H42" s="161"/>
      <c r="I42" s="161"/>
      <c r="J42" s="161">
        <f>'実質公債費比率（分子）の構造'!M$52</f>
        <v>14915</v>
      </c>
      <c r="K42" s="161"/>
      <c r="L42" s="161"/>
      <c r="M42" s="161">
        <f>'実質公債費比率（分子）の構造'!N$52</f>
        <v>14428</v>
      </c>
      <c r="N42" s="161"/>
      <c r="O42" s="161"/>
      <c r="P42" s="161">
        <f>'実質公債費比率（分子）の構造'!O$52</f>
        <v>14465</v>
      </c>
    </row>
    <row r="43" spans="1:16">
      <c r="A43" s="161" t="s">
        <v>58</v>
      </c>
      <c r="B43" s="161">
        <f>'実質公債費比率（分子）の構造'!K$51</f>
        <v>25</v>
      </c>
      <c r="C43" s="161"/>
      <c r="D43" s="161"/>
      <c r="E43" s="161">
        <f>'実質公債費比率（分子）の構造'!L$51</f>
        <v>5</v>
      </c>
      <c r="F43" s="161"/>
      <c r="G43" s="161"/>
      <c r="H43" s="161">
        <f>'実質公債費比率（分子）の構造'!M$51</f>
        <v>5</v>
      </c>
      <c r="I43" s="161"/>
      <c r="J43" s="161"/>
      <c r="K43" s="161">
        <f>'実質公債費比率（分子）の構造'!N$51</f>
        <v>1</v>
      </c>
      <c r="L43" s="161"/>
      <c r="M43" s="161"/>
      <c r="N43" s="161">
        <f>'実質公債費比率（分子）の構造'!O$51</f>
        <v>3</v>
      </c>
      <c r="O43" s="161"/>
      <c r="P43" s="161"/>
    </row>
    <row r="44" spans="1:16">
      <c r="A44" s="161" t="s">
        <v>59</v>
      </c>
      <c r="B44" s="161">
        <f>'実質公債費比率（分子）の構造'!K$50</f>
        <v>2</v>
      </c>
      <c r="C44" s="161"/>
      <c r="D44" s="161"/>
      <c r="E44" s="161">
        <f>'実質公債費比率（分子）の構造'!L$50</f>
        <v>1</v>
      </c>
      <c r="F44" s="161"/>
      <c r="G44" s="161"/>
      <c r="H44" s="161">
        <f>'実質公債費比率（分子）の構造'!M$50</f>
        <v>0</v>
      </c>
      <c r="I44" s="161"/>
      <c r="J44" s="161"/>
      <c r="K44" s="161">
        <f>'実質公債費比率（分子）の構造'!N$50</f>
        <v>0</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5278</v>
      </c>
      <c r="C46" s="161"/>
      <c r="D46" s="161"/>
      <c r="E46" s="161">
        <f>'実質公債費比率（分子）の構造'!L$48</f>
        <v>5188</v>
      </c>
      <c r="F46" s="161"/>
      <c r="G46" s="161"/>
      <c r="H46" s="161">
        <f>'実質公債費比率（分子）の構造'!M$48</f>
        <v>5602</v>
      </c>
      <c r="I46" s="161"/>
      <c r="J46" s="161"/>
      <c r="K46" s="161">
        <f>'実質公債費比率（分子）の構造'!N$48</f>
        <v>5632</v>
      </c>
      <c r="L46" s="161"/>
      <c r="M46" s="161"/>
      <c r="N46" s="161">
        <f>'実質公債費比率（分子）の構造'!O$48</f>
        <v>5313</v>
      </c>
      <c r="O46" s="161"/>
      <c r="P46" s="161"/>
    </row>
    <row r="47" spans="1:16">
      <c r="A47" s="161" t="s">
        <v>62</v>
      </c>
      <c r="B47" s="161">
        <f>'実質公債費比率（分子）の構造'!K$47</f>
        <v>387</v>
      </c>
      <c r="C47" s="161"/>
      <c r="D47" s="161"/>
      <c r="E47" s="161">
        <f>'実質公債費比率（分子）の構造'!L$47</f>
        <v>410</v>
      </c>
      <c r="F47" s="161"/>
      <c r="G47" s="161"/>
      <c r="H47" s="161">
        <f>'実質公債費比率（分子）の構造'!M$47</f>
        <v>433</v>
      </c>
      <c r="I47" s="161"/>
      <c r="J47" s="161"/>
      <c r="K47" s="161">
        <f>'実質公債費比率（分子）の構造'!N$47</f>
        <v>433</v>
      </c>
      <c r="L47" s="161"/>
      <c r="M47" s="161"/>
      <c r="N47" s="161">
        <f>'実質公債費比率（分子）の構造'!O$47</f>
        <v>433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15700</v>
      </c>
      <c r="C49" s="161"/>
      <c r="D49" s="161"/>
      <c r="E49" s="161">
        <f>'実質公債費比率（分子）の構造'!L$45</f>
        <v>15304</v>
      </c>
      <c r="F49" s="161"/>
      <c r="G49" s="161"/>
      <c r="H49" s="161">
        <f>'実質公債費比率（分子）の構造'!M$45</f>
        <v>15333</v>
      </c>
      <c r="I49" s="161"/>
      <c r="J49" s="161"/>
      <c r="K49" s="161">
        <f>'実質公債費比率（分子）の構造'!N$45</f>
        <v>15273</v>
      </c>
      <c r="L49" s="161"/>
      <c r="M49" s="161"/>
      <c r="N49" s="161">
        <f>'実質公債費比率（分子）の構造'!O$45</f>
        <v>15805</v>
      </c>
      <c r="O49" s="161"/>
      <c r="P49" s="161"/>
    </row>
    <row r="50" spans="1:16">
      <c r="A50" s="161" t="s">
        <v>65</v>
      </c>
      <c r="B50" s="161" t="e">
        <f>NA()</f>
        <v>#N/A</v>
      </c>
      <c r="C50" s="161">
        <f>IF(ISNUMBER('実質公債費比率（分子）の構造'!K$53),'実質公債費比率（分子）の構造'!K$53,NA())</f>
        <v>6083</v>
      </c>
      <c r="D50" s="161" t="e">
        <f>NA()</f>
        <v>#N/A</v>
      </c>
      <c r="E50" s="161" t="e">
        <f>NA()</f>
        <v>#N/A</v>
      </c>
      <c r="F50" s="161">
        <f>IF(ISNUMBER('実質公債費比率（分子）の構造'!L$53),'実質公債費比率（分子）の構造'!L$53,NA())</f>
        <v>5187</v>
      </c>
      <c r="G50" s="161" t="e">
        <f>NA()</f>
        <v>#N/A</v>
      </c>
      <c r="H50" s="161" t="e">
        <f>NA()</f>
        <v>#N/A</v>
      </c>
      <c r="I50" s="161">
        <f>IF(ISNUMBER('実質公債費比率（分子）の構造'!M$53),'実質公債費比率（分子）の構造'!M$53,NA())</f>
        <v>6458</v>
      </c>
      <c r="J50" s="161" t="e">
        <f>NA()</f>
        <v>#N/A</v>
      </c>
      <c r="K50" s="161" t="e">
        <f>NA()</f>
        <v>#N/A</v>
      </c>
      <c r="L50" s="161">
        <f>IF(ISNUMBER('実質公債費比率（分子）の構造'!N$53),'実質公債費比率（分子）の構造'!N$53,NA())</f>
        <v>6911</v>
      </c>
      <c r="M50" s="161" t="e">
        <f>NA()</f>
        <v>#N/A</v>
      </c>
      <c r="N50" s="161" t="e">
        <f>NA()</f>
        <v>#N/A</v>
      </c>
      <c r="O50" s="161">
        <f>IF(ISNUMBER('実質公債費比率（分子）の構造'!O$53),'実質公債費比率（分子）の構造'!O$53,NA())</f>
        <v>7089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182861</v>
      </c>
      <c r="E56" s="160"/>
      <c r="F56" s="160"/>
      <c r="G56" s="160">
        <f>'将来負担比率（分子）の構造'!J$52</f>
        <v>183701</v>
      </c>
      <c r="H56" s="160"/>
      <c r="I56" s="160"/>
      <c r="J56" s="160">
        <f>'将来負担比率（分子）の構造'!K$52</f>
        <v>184933</v>
      </c>
      <c r="K56" s="160"/>
      <c r="L56" s="160"/>
      <c r="M56" s="160">
        <f>'将来負担比率（分子）の構造'!L$52</f>
        <v>184495</v>
      </c>
      <c r="N56" s="160"/>
      <c r="O56" s="160"/>
      <c r="P56" s="160">
        <f>'将来負担比率（分子）の構造'!M$52</f>
        <v>183680</v>
      </c>
    </row>
    <row r="57" spans="1:16">
      <c r="A57" s="160" t="s">
        <v>36</v>
      </c>
      <c r="B57" s="160"/>
      <c r="C57" s="160"/>
      <c r="D57" s="160">
        <f>'将来負担比率（分子）の構造'!I$51</f>
        <v>1798</v>
      </c>
      <c r="E57" s="160"/>
      <c r="F57" s="160"/>
      <c r="G57" s="160">
        <f>'将来負担比率（分子）の構造'!J$51</f>
        <v>1854</v>
      </c>
      <c r="H57" s="160"/>
      <c r="I57" s="160"/>
      <c r="J57" s="160">
        <f>'将来負担比率（分子）の構造'!K$51</f>
        <v>2112</v>
      </c>
      <c r="K57" s="160"/>
      <c r="L57" s="160"/>
      <c r="M57" s="160">
        <f>'将来負担比率（分子）の構造'!L$51</f>
        <v>2176</v>
      </c>
      <c r="N57" s="160"/>
      <c r="O57" s="160"/>
      <c r="P57" s="160">
        <f>'将来負担比率（分子）の構造'!M$51</f>
        <v>2393</v>
      </c>
    </row>
    <row r="58" spans="1:16">
      <c r="A58" s="160" t="s">
        <v>35</v>
      </c>
      <c r="B58" s="160"/>
      <c r="C58" s="160"/>
      <c r="D58" s="160">
        <f>'将来負担比率（分子）の構造'!I$50</f>
        <v>50337</v>
      </c>
      <c r="E58" s="160"/>
      <c r="F58" s="160"/>
      <c r="G58" s="160">
        <f>'将来負担比率（分子）の構造'!J$50</f>
        <v>51692</v>
      </c>
      <c r="H58" s="160"/>
      <c r="I58" s="160"/>
      <c r="J58" s="160">
        <f>'将来負担比率（分子）の構造'!K$50</f>
        <v>49399</v>
      </c>
      <c r="K58" s="160"/>
      <c r="L58" s="160"/>
      <c r="M58" s="160">
        <f>'将来負担比率（分子）の構造'!L$50</f>
        <v>48601</v>
      </c>
      <c r="N58" s="160"/>
      <c r="O58" s="160"/>
      <c r="P58" s="160">
        <f>'将来負担比率（分子）の構造'!M$50</f>
        <v>48310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t="str">
        <f>'将来負担比率（分子）の構造'!M$46</f>
        <v>-</v>
      </c>
      <c r="O61" s="160"/>
      <c r="P61" s="160"/>
    </row>
    <row r="62" spans="1:16">
      <c r="A62" s="160" t="s">
        <v>29</v>
      </c>
      <c r="B62" s="160">
        <f>'将来負担比率（分子）の構造'!I$45</f>
        <v>21799</v>
      </c>
      <c r="C62" s="160"/>
      <c r="D62" s="160"/>
      <c r="E62" s="160">
        <f>'将来負担比率（分子）の構造'!J$45</f>
        <v>20874</v>
      </c>
      <c r="F62" s="160"/>
      <c r="G62" s="160"/>
      <c r="H62" s="160">
        <f>'将来負担比率（分子）の構造'!K$45</f>
        <v>22368</v>
      </c>
      <c r="I62" s="160"/>
      <c r="J62" s="160"/>
      <c r="K62" s="160">
        <f>'将来負担比率（分子）の構造'!L$45</f>
        <v>22131</v>
      </c>
      <c r="L62" s="160"/>
      <c r="M62" s="160"/>
      <c r="N62" s="160">
        <f>'将来負担比率（分子）の構造'!M$45</f>
        <v>21640</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f>'将来負担比率（分子）の構造'!M$44</f>
        <v>1143</v>
      </c>
      <c r="O63" s="160"/>
      <c r="P63" s="160"/>
    </row>
    <row r="64" spans="1:16">
      <c r="A64" s="160" t="s">
        <v>27</v>
      </c>
      <c r="B64" s="160">
        <f>'将来負担比率（分子）の構造'!I$43</f>
        <v>91838</v>
      </c>
      <c r="C64" s="160"/>
      <c r="D64" s="160"/>
      <c r="E64" s="160">
        <f>'将来負担比率（分子）の構造'!J$43</f>
        <v>89225</v>
      </c>
      <c r="F64" s="160"/>
      <c r="G64" s="160"/>
      <c r="H64" s="160">
        <f>'将来負担比率（分子）の構造'!K$43</f>
        <v>89600</v>
      </c>
      <c r="I64" s="160"/>
      <c r="J64" s="160"/>
      <c r="K64" s="160">
        <f>'将来負担比率（分子）の構造'!L$43</f>
        <v>89585</v>
      </c>
      <c r="L64" s="160"/>
      <c r="M64" s="160"/>
      <c r="N64" s="160">
        <f>'将来負担比率（分子）の構造'!M$43</f>
        <v>88919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176890</v>
      </c>
      <c r="C66" s="160"/>
      <c r="D66" s="160"/>
      <c r="E66" s="160">
        <f>'将来負担比率（分子）の構造'!J$41</f>
        <v>177400</v>
      </c>
      <c r="F66" s="160"/>
      <c r="G66" s="160"/>
      <c r="H66" s="160">
        <f>'将来負担比率（分子）の構造'!K$41</f>
        <v>177393</v>
      </c>
      <c r="I66" s="160"/>
      <c r="J66" s="160"/>
      <c r="K66" s="160">
        <f>'将来負担比率（分子）の構造'!L$41</f>
        <v>178284</v>
      </c>
      <c r="L66" s="160"/>
      <c r="M66" s="160"/>
      <c r="N66" s="160">
        <f>'将来負担比率（分子）の構造'!M$41</f>
        <v>178970</v>
      </c>
      <c r="O66" s="160"/>
      <c r="P66" s="160"/>
    </row>
    <row r="67" spans="1:16">
      <c r="A67" s="160" t="s">
        <v>69</v>
      </c>
      <c r="B67" s="160" t="e">
        <f>NA()</f>
        <v>#N/A</v>
      </c>
      <c r="C67" s="160">
        <f>IF(ISNUMBER('将来負担比率（分子）の構造'!I$53), IF('将来負担比率（分子）の構造'!I$53 &lt; 0, 0, '将来負担比率（分子）の構造'!I$53), NA())</f>
        <v>55531</v>
      </c>
      <c r="D67" s="160" t="e">
        <f>NA()</f>
        <v>#N/A</v>
      </c>
      <c r="E67" s="160" t="e">
        <f>NA()</f>
        <v>#N/A</v>
      </c>
      <c r="F67" s="160">
        <f>IF(ISNUMBER('将来負担比率（分子）の構造'!J$53), IF('将来負担比率（分子）の構造'!J$53 &lt; 0, 0, '将来負担比率（分子）の構造'!J$53), NA())</f>
        <v>50251</v>
      </c>
      <c r="G67" s="160" t="e">
        <f>NA()</f>
        <v>#N/A</v>
      </c>
      <c r="H67" s="160" t="e">
        <f>NA()</f>
        <v>#N/A</v>
      </c>
      <c r="I67" s="160">
        <f>IF(ISNUMBER('将来負担比率（分子）の構造'!K$53), IF('将来負担比率（分子）の構造'!K$53 &lt; 0, 0, '将来負担比率（分子）の構造'!K$53), NA())</f>
        <v>52918</v>
      </c>
      <c r="J67" s="160" t="e">
        <f>NA()</f>
        <v>#N/A</v>
      </c>
      <c r="K67" s="160" t="e">
        <f>NA()</f>
        <v>#N/A</v>
      </c>
      <c r="L67" s="160">
        <f>IF(ISNUMBER('将来負担比率（分子）の構造'!L$53), IF('将来負担比率（分子）の構造'!L$53 &lt; 0, 0, '将来負担比率（分子）の構造'!L$53), NA())</f>
        <v>54728</v>
      </c>
      <c r="M67" s="160" t="e">
        <f>NA()</f>
        <v>#N/A</v>
      </c>
      <c r="N67" s="160" t="e">
        <f>NA()</f>
        <v>#N/A</v>
      </c>
      <c r="O67" s="160">
        <f>IF(ISNUMBER('将来負担比率（分子）の構造'!M$53), IF('将来負担比率（分子）の構造'!M$53 &lt; 0, 0, '将来負担比率（分子）の構造'!M$53), NA())</f>
        <v>56288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18200</v>
      </c>
      <c r="C72" s="164">
        <f>基金残高に係る経年分析!G55</f>
        <v>17800</v>
      </c>
      <c r="D72" s="164">
        <f>基金残高に係る経年分析!H55</f>
        <v>17300</v>
      </c>
    </row>
    <row r="73" spans="1:16">
      <c r="A73" s="163" t="s">
        <v>72</v>
      </c>
      <c r="B73" s="164">
        <f>基金残高に係る経年分析!F56</f>
        <v>7650</v>
      </c>
      <c r="C73" s="164">
        <f>基金残高に係る経年分析!G56</f>
        <v>7650</v>
      </c>
      <c r="D73" s="164">
        <f>基金残高に係る経年分析!H56</f>
        <v>7350</v>
      </c>
    </row>
    <row r="74" spans="1:16">
      <c r="A74" s="163" t="s">
        <v>73</v>
      </c>
      <c r="B74" s="164">
        <f>基金残高に係る経年分析!F57</f>
        <v>21061</v>
      </c>
      <c r="C74" s="164">
        <f>基金残高に係る経年分析!G57</f>
        <v>20353</v>
      </c>
      <c r="D74" s="164">
        <f>基金残高に係る経年分析!H57</f>
        <v>20730</v>
      </c>
    </row>
  </sheetData>
  <sheetProtection algorithmName="SHA-512" hashValue="XuR8SnPF3ZAk2GTXegOGCw04IfSyksYO5JVFGTgR875u+xdkbvpwAx1GAC4N9ie5EqeC7etwqjlqoygT3W10Zw==" saltValue="whRBbNvyDYtY6ubzFloa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219</v>
      </c>
      <c r="C5" s="608"/>
      <c r="D5" s="608"/>
      <c r="E5" s="608"/>
      <c r="F5" s="608"/>
      <c r="G5" s="608"/>
      <c r="H5" s="608"/>
      <c r="I5" s="608"/>
      <c r="J5" s="608"/>
      <c r="K5" s="608"/>
      <c r="L5" s="608"/>
      <c r="M5" s="608"/>
      <c r="N5" s="608"/>
      <c r="O5" s="608"/>
      <c r="P5" s="608"/>
      <c r="Q5" s="609"/>
      <c r="R5" s="610">
        <v>68865374</v>
      </c>
      <c r="S5" s="611"/>
      <c r="T5" s="611"/>
      <c r="U5" s="611"/>
      <c r="V5" s="611"/>
      <c r="W5" s="611"/>
      <c r="X5" s="611"/>
      <c r="Y5" s="612"/>
      <c r="Z5" s="613">
        <v>36</v>
      </c>
      <c r="AA5" s="613"/>
      <c r="AB5" s="613"/>
      <c r="AC5" s="613"/>
      <c r="AD5" s="614">
        <v>68865374</v>
      </c>
      <c r="AE5" s="614"/>
      <c r="AF5" s="614"/>
      <c r="AG5" s="614"/>
      <c r="AH5" s="614"/>
      <c r="AI5" s="614"/>
      <c r="AJ5" s="614"/>
      <c r="AK5" s="614"/>
      <c r="AL5" s="615">
        <v>68.5</v>
      </c>
      <c r="AM5" s="616"/>
      <c r="AN5" s="616"/>
      <c r="AO5" s="617"/>
      <c r="AP5" s="607" t="s">
        <v>220</v>
      </c>
      <c r="AQ5" s="608"/>
      <c r="AR5" s="608"/>
      <c r="AS5" s="608"/>
      <c r="AT5" s="608"/>
      <c r="AU5" s="608"/>
      <c r="AV5" s="608"/>
      <c r="AW5" s="608"/>
      <c r="AX5" s="608"/>
      <c r="AY5" s="608"/>
      <c r="AZ5" s="608"/>
      <c r="BA5" s="608"/>
      <c r="BB5" s="608"/>
      <c r="BC5" s="608"/>
      <c r="BD5" s="608"/>
      <c r="BE5" s="608"/>
      <c r="BF5" s="609"/>
      <c r="BG5" s="621">
        <v>66800356</v>
      </c>
      <c r="BH5" s="622"/>
      <c r="BI5" s="622"/>
      <c r="BJ5" s="622"/>
      <c r="BK5" s="622"/>
      <c r="BL5" s="622"/>
      <c r="BM5" s="622"/>
      <c r="BN5" s="623"/>
      <c r="BO5" s="624">
        <v>97</v>
      </c>
      <c r="BP5" s="624"/>
      <c r="BQ5" s="624"/>
      <c r="BR5" s="624"/>
      <c r="BS5" s="625">
        <v>1280005</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c r="B6" s="618" t="s">
        <v>224</v>
      </c>
      <c r="C6" s="619"/>
      <c r="D6" s="619"/>
      <c r="E6" s="619"/>
      <c r="F6" s="619"/>
      <c r="G6" s="619"/>
      <c r="H6" s="619"/>
      <c r="I6" s="619"/>
      <c r="J6" s="619"/>
      <c r="K6" s="619"/>
      <c r="L6" s="619"/>
      <c r="M6" s="619"/>
      <c r="N6" s="619"/>
      <c r="O6" s="619"/>
      <c r="P6" s="619"/>
      <c r="Q6" s="620"/>
      <c r="R6" s="621">
        <v>1464056</v>
      </c>
      <c r="S6" s="622"/>
      <c r="T6" s="622"/>
      <c r="U6" s="622"/>
      <c r="V6" s="622"/>
      <c r="W6" s="622"/>
      <c r="X6" s="622"/>
      <c r="Y6" s="623"/>
      <c r="Z6" s="624">
        <v>0.8</v>
      </c>
      <c r="AA6" s="624"/>
      <c r="AB6" s="624"/>
      <c r="AC6" s="624"/>
      <c r="AD6" s="625">
        <v>1464056</v>
      </c>
      <c r="AE6" s="625"/>
      <c r="AF6" s="625"/>
      <c r="AG6" s="625"/>
      <c r="AH6" s="625"/>
      <c r="AI6" s="625"/>
      <c r="AJ6" s="625"/>
      <c r="AK6" s="625"/>
      <c r="AL6" s="626">
        <v>1.5</v>
      </c>
      <c r="AM6" s="627"/>
      <c r="AN6" s="627"/>
      <c r="AO6" s="628"/>
      <c r="AP6" s="618" t="s">
        <v>225</v>
      </c>
      <c r="AQ6" s="619"/>
      <c r="AR6" s="619"/>
      <c r="AS6" s="619"/>
      <c r="AT6" s="619"/>
      <c r="AU6" s="619"/>
      <c r="AV6" s="619"/>
      <c r="AW6" s="619"/>
      <c r="AX6" s="619"/>
      <c r="AY6" s="619"/>
      <c r="AZ6" s="619"/>
      <c r="BA6" s="619"/>
      <c r="BB6" s="619"/>
      <c r="BC6" s="619"/>
      <c r="BD6" s="619"/>
      <c r="BE6" s="619"/>
      <c r="BF6" s="620"/>
      <c r="BG6" s="621">
        <v>66800356</v>
      </c>
      <c r="BH6" s="622"/>
      <c r="BI6" s="622"/>
      <c r="BJ6" s="622"/>
      <c r="BK6" s="622"/>
      <c r="BL6" s="622"/>
      <c r="BM6" s="622"/>
      <c r="BN6" s="623"/>
      <c r="BO6" s="624">
        <v>97</v>
      </c>
      <c r="BP6" s="624"/>
      <c r="BQ6" s="624"/>
      <c r="BR6" s="624"/>
      <c r="BS6" s="625">
        <v>1280005</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801039</v>
      </c>
      <c r="CS6" s="622"/>
      <c r="CT6" s="622"/>
      <c r="CU6" s="622"/>
      <c r="CV6" s="622"/>
      <c r="CW6" s="622"/>
      <c r="CX6" s="622"/>
      <c r="CY6" s="623"/>
      <c r="CZ6" s="615">
        <v>0.4</v>
      </c>
      <c r="DA6" s="616"/>
      <c r="DB6" s="616"/>
      <c r="DC6" s="635"/>
      <c r="DD6" s="630" t="s">
        <v>227</v>
      </c>
      <c r="DE6" s="622"/>
      <c r="DF6" s="622"/>
      <c r="DG6" s="622"/>
      <c r="DH6" s="622"/>
      <c r="DI6" s="622"/>
      <c r="DJ6" s="622"/>
      <c r="DK6" s="622"/>
      <c r="DL6" s="622"/>
      <c r="DM6" s="622"/>
      <c r="DN6" s="622"/>
      <c r="DO6" s="622"/>
      <c r="DP6" s="623"/>
      <c r="DQ6" s="630">
        <v>800745</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163906</v>
      </c>
      <c r="S7" s="622"/>
      <c r="T7" s="622"/>
      <c r="U7" s="622"/>
      <c r="V7" s="622"/>
      <c r="W7" s="622"/>
      <c r="X7" s="622"/>
      <c r="Y7" s="623"/>
      <c r="Z7" s="624">
        <v>0.1</v>
      </c>
      <c r="AA7" s="624"/>
      <c r="AB7" s="624"/>
      <c r="AC7" s="624"/>
      <c r="AD7" s="625">
        <v>163906</v>
      </c>
      <c r="AE7" s="625"/>
      <c r="AF7" s="625"/>
      <c r="AG7" s="625"/>
      <c r="AH7" s="625"/>
      <c r="AI7" s="625"/>
      <c r="AJ7" s="625"/>
      <c r="AK7" s="625"/>
      <c r="AL7" s="626">
        <v>0.2</v>
      </c>
      <c r="AM7" s="627"/>
      <c r="AN7" s="627"/>
      <c r="AO7" s="628"/>
      <c r="AP7" s="618" t="s">
        <v>229</v>
      </c>
      <c r="AQ7" s="619"/>
      <c r="AR7" s="619"/>
      <c r="AS7" s="619"/>
      <c r="AT7" s="619"/>
      <c r="AU7" s="619"/>
      <c r="AV7" s="619"/>
      <c r="AW7" s="619"/>
      <c r="AX7" s="619"/>
      <c r="AY7" s="619"/>
      <c r="AZ7" s="619"/>
      <c r="BA7" s="619"/>
      <c r="BB7" s="619"/>
      <c r="BC7" s="619"/>
      <c r="BD7" s="619"/>
      <c r="BE7" s="619"/>
      <c r="BF7" s="620"/>
      <c r="BG7" s="621">
        <v>31177662</v>
      </c>
      <c r="BH7" s="622"/>
      <c r="BI7" s="622"/>
      <c r="BJ7" s="622"/>
      <c r="BK7" s="622"/>
      <c r="BL7" s="622"/>
      <c r="BM7" s="622"/>
      <c r="BN7" s="623"/>
      <c r="BO7" s="624">
        <v>45.3</v>
      </c>
      <c r="BP7" s="624"/>
      <c r="BQ7" s="624"/>
      <c r="BR7" s="624"/>
      <c r="BS7" s="625">
        <v>1280005</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15105928</v>
      </c>
      <c r="CS7" s="622"/>
      <c r="CT7" s="622"/>
      <c r="CU7" s="622"/>
      <c r="CV7" s="622"/>
      <c r="CW7" s="622"/>
      <c r="CX7" s="622"/>
      <c r="CY7" s="623"/>
      <c r="CZ7" s="624">
        <v>8.1</v>
      </c>
      <c r="DA7" s="624"/>
      <c r="DB7" s="624"/>
      <c r="DC7" s="624"/>
      <c r="DD7" s="630">
        <v>249606</v>
      </c>
      <c r="DE7" s="622"/>
      <c r="DF7" s="622"/>
      <c r="DG7" s="622"/>
      <c r="DH7" s="622"/>
      <c r="DI7" s="622"/>
      <c r="DJ7" s="622"/>
      <c r="DK7" s="622"/>
      <c r="DL7" s="622"/>
      <c r="DM7" s="622"/>
      <c r="DN7" s="622"/>
      <c r="DO7" s="622"/>
      <c r="DP7" s="623"/>
      <c r="DQ7" s="630">
        <v>12868959</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321983</v>
      </c>
      <c r="S8" s="622"/>
      <c r="T8" s="622"/>
      <c r="U8" s="622"/>
      <c r="V8" s="622"/>
      <c r="W8" s="622"/>
      <c r="X8" s="622"/>
      <c r="Y8" s="623"/>
      <c r="Z8" s="624">
        <v>0.2</v>
      </c>
      <c r="AA8" s="624"/>
      <c r="AB8" s="624"/>
      <c r="AC8" s="624"/>
      <c r="AD8" s="625">
        <v>321983</v>
      </c>
      <c r="AE8" s="625"/>
      <c r="AF8" s="625"/>
      <c r="AG8" s="625"/>
      <c r="AH8" s="625"/>
      <c r="AI8" s="625"/>
      <c r="AJ8" s="625"/>
      <c r="AK8" s="625"/>
      <c r="AL8" s="626">
        <v>0.3</v>
      </c>
      <c r="AM8" s="627"/>
      <c r="AN8" s="627"/>
      <c r="AO8" s="628"/>
      <c r="AP8" s="618" t="s">
        <v>232</v>
      </c>
      <c r="AQ8" s="619"/>
      <c r="AR8" s="619"/>
      <c r="AS8" s="619"/>
      <c r="AT8" s="619"/>
      <c r="AU8" s="619"/>
      <c r="AV8" s="619"/>
      <c r="AW8" s="619"/>
      <c r="AX8" s="619"/>
      <c r="AY8" s="619"/>
      <c r="AZ8" s="619"/>
      <c r="BA8" s="619"/>
      <c r="BB8" s="619"/>
      <c r="BC8" s="619"/>
      <c r="BD8" s="619"/>
      <c r="BE8" s="619"/>
      <c r="BF8" s="620"/>
      <c r="BG8" s="621">
        <v>817724</v>
      </c>
      <c r="BH8" s="622"/>
      <c r="BI8" s="622"/>
      <c r="BJ8" s="622"/>
      <c r="BK8" s="622"/>
      <c r="BL8" s="622"/>
      <c r="BM8" s="622"/>
      <c r="BN8" s="623"/>
      <c r="BO8" s="624">
        <v>1.2</v>
      </c>
      <c r="BP8" s="624"/>
      <c r="BQ8" s="624"/>
      <c r="BR8" s="624"/>
      <c r="BS8" s="630" t="s">
        <v>227</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90192580</v>
      </c>
      <c r="CS8" s="622"/>
      <c r="CT8" s="622"/>
      <c r="CU8" s="622"/>
      <c r="CV8" s="622"/>
      <c r="CW8" s="622"/>
      <c r="CX8" s="622"/>
      <c r="CY8" s="623"/>
      <c r="CZ8" s="624">
        <v>48.2</v>
      </c>
      <c r="DA8" s="624"/>
      <c r="DB8" s="624"/>
      <c r="DC8" s="624"/>
      <c r="DD8" s="630">
        <v>2294078</v>
      </c>
      <c r="DE8" s="622"/>
      <c r="DF8" s="622"/>
      <c r="DG8" s="622"/>
      <c r="DH8" s="622"/>
      <c r="DI8" s="622"/>
      <c r="DJ8" s="622"/>
      <c r="DK8" s="622"/>
      <c r="DL8" s="622"/>
      <c r="DM8" s="622"/>
      <c r="DN8" s="622"/>
      <c r="DO8" s="622"/>
      <c r="DP8" s="623"/>
      <c r="DQ8" s="630">
        <v>41307093</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355166</v>
      </c>
      <c r="S9" s="622"/>
      <c r="T9" s="622"/>
      <c r="U9" s="622"/>
      <c r="V9" s="622"/>
      <c r="W9" s="622"/>
      <c r="X9" s="622"/>
      <c r="Y9" s="623"/>
      <c r="Z9" s="624">
        <v>0.2</v>
      </c>
      <c r="AA9" s="624"/>
      <c r="AB9" s="624"/>
      <c r="AC9" s="624"/>
      <c r="AD9" s="625">
        <v>355166</v>
      </c>
      <c r="AE9" s="625"/>
      <c r="AF9" s="625"/>
      <c r="AG9" s="625"/>
      <c r="AH9" s="625"/>
      <c r="AI9" s="625"/>
      <c r="AJ9" s="625"/>
      <c r="AK9" s="625"/>
      <c r="AL9" s="626">
        <v>0.4</v>
      </c>
      <c r="AM9" s="627"/>
      <c r="AN9" s="627"/>
      <c r="AO9" s="628"/>
      <c r="AP9" s="618" t="s">
        <v>235</v>
      </c>
      <c r="AQ9" s="619"/>
      <c r="AR9" s="619"/>
      <c r="AS9" s="619"/>
      <c r="AT9" s="619"/>
      <c r="AU9" s="619"/>
      <c r="AV9" s="619"/>
      <c r="AW9" s="619"/>
      <c r="AX9" s="619"/>
      <c r="AY9" s="619"/>
      <c r="AZ9" s="619"/>
      <c r="BA9" s="619"/>
      <c r="BB9" s="619"/>
      <c r="BC9" s="619"/>
      <c r="BD9" s="619"/>
      <c r="BE9" s="619"/>
      <c r="BF9" s="620"/>
      <c r="BG9" s="621">
        <v>23603479</v>
      </c>
      <c r="BH9" s="622"/>
      <c r="BI9" s="622"/>
      <c r="BJ9" s="622"/>
      <c r="BK9" s="622"/>
      <c r="BL9" s="622"/>
      <c r="BM9" s="622"/>
      <c r="BN9" s="623"/>
      <c r="BO9" s="624">
        <v>34.299999999999997</v>
      </c>
      <c r="BP9" s="624"/>
      <c r="BQ9" s="624"/>
      <c r="BR9" s="624"/>
      <c r="BS9" s="630" t="s">
        <v>122</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15308654</v>
      </c>
      <c r="CS9" s="622"/>
      <c r="CT9" s="622"/>
      <c r="CU9" s="622"/>
      <c r="CV9" s="622"/>
      <c r="CW9" s="622"/>
      <c r="CX9" s="622"/>
      <c r="CY9" s="623"/>
      <c r="CZ9" s="624">
        <v>8.1999999999999993</v>
      </c>
      <c r="DA9" s="624"/>
      <c r="DB9" s="624"/>
      <c r="DC9" s="624"/>
      <c r="DD9" s="630">
        <v>1589966</v>
      </c>
      <c r="DE9" s="622"/>
      <c r="DF9" s="622"/>
      <c r="DG9" s="622"/>
      <c r="DH9" s="622"/>
      <c r="DI9" s="622"/>
      <c r="DJ9" s="622"/>
      <c r="DK9" s="622"/>
      <c r="DL9" s="622"/>
      <c r="DM9" s="622"/>
      <c r="DN9" s="622"/>
      <c r="DO9" s="622"/>
      <c r="DP9" s="623"/>
      <c r="DQ9" s="630">
        <v>10056157</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227</v>
      </c>
      <c r="AA10" s="624"/>
      <c r="AB10" s="624"/>
      <c r="AC10" s="624"/>
      <c r="AD10" s="625" t="s">
        <v>122</v>
      </c>
      <c r="AE10" s="625"/>
      <c r="AF10" s="625"/>
      <c r="AG10" s="625"/>
      <c r="AH10" s="625"/>
      <c r="AI10" s="625"/>
      <c r="AJ10" s="625"/>
      <c r="AK10" s="625"/>
      <c r="AL10" s="626" t="s">
        <v>122</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1767608</v>
      </c>
      <c r="BH10" s="622"/>
      <c r="BI10" s="622"/>
      <c r="BJ10" s="622"/>
      <c r="BK10" s="622"/>
      <c r="BL10" s="622"/>
      <c r="BM10" s="622"/>
      <c r="BN10" s="623"/>
      <c r="BO10" s="624">
        <v>2.6</v>
      </c>
      <c r="BP10" s="624"/>
      <c r="BQ10" s="624"/>
      <c r="BR10" s="624"/>
      <c r="BS10" s="630">
        <v>293830</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339850</v>
      </c>
      <c r="CS10" s="622"/>
      <c r="CT10" s="622"/>
      <c r="CU10" s="622"/>
      <c r="CV10" s="622"/>
      <c r="CW10" s="622"/>
      <c r="CX10" s="622"/>
      <c r="CY10" s="623"/>
      <c r="CZ10" s="624">
        <v>0.2</v>
      </c>
      <c r="DA10" s="624"/>
      <c r="DB10" s="624"/>
      <c r="DC10" s="624"/>
      <c r="DD10" s="630" t="s">
        <v>227</v>
      </c>
      <c r="DE10" s="622"/>
      <c r="DF10" s="622"/>
      <c r="DG10" s="622"/>
      <c r="DH10" s="622"/>
      <c r="DI10" s="622"/>
      <c r="DJ10" s="622"/>
      <c r="DK10" s="622"/>
      <c r="DL10" s="622"/>
      <c r="DM10" s="622"/>
      <c r="DN10" s="622"/>
      <c r="DO10" s="622"/>
      <c r="DP10" s="623"/>
      <c r="DQ10" s="630">
        <v>8825</v>
      </c>
      <c r="DR10" s="622"/>
      <c r="DS10" s="622"/>
      <c r="DT10" s="622"/>
      <c r="DU10" s="622"/>
      <c r="DV10" s="622"/>
      <c r="DW10" s="622"/>
      <c r="DX10" s="622"/>
      <c r="DY10" s="622"/>
      <c r="DZ10" s="622"/>
      <c r="EA10" s="622"/>
      <c r="EB10" s="622"/>
      <c r="EC10" s="631"/>
    </row>
    <row r="11" spans="2:143" ht="11.25" customHeight="1">
      <c r="B11" s="618" t="s">
        <v>240</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227</v>
      </c>
      <c r="AA11" s="624"/>
      <c r="AB11" s="624"/>
      <c r="AC11" s="624"/>
      <c r="AD11" s="625" t="s">
        <v>122</v>
      </c>
      <c r="AE11" s="625"/>
      <c r="AF11" s="625"/>
      <c r="AG11" s="625"/>
      <c r="AH11" s="625"/>
      <c r="AI11" s="625"/>
      <c r="AJ11" s="625"/>
      <c r="AK11" s="625"/>
      <c r="AL11" s="626" t="s">
        <v>227</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4988851</v>
      </c>
      <c r="BH11" s="622"/>
      <c r="BI11" s="622"/>
      <c r="BJ11" s="622"/>
      <c r="BK11" s="622"/>
      <c r="BL11" s="622"/>
      <c r="BM11" s="622"/>
      <c r="BN11" s="623"/>
      <c r="BO11" s="624">
        <v>7.2</v>
      </c>
      <c r="BP11" s="624"/>
      <c r="BQ11" s="624"/>
      <c r="BR11" s="624"/>
      <c r="BS11" s="630">
        <v>986175</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2685457</v>
      </c>
      <c r="CS11" s="622"/>
      <c r="CT11" s="622"/>
      <c r="CU11" s="622"/>
      <c r="CV11" s="622"/>
      <c r="CW11" s="622"/>
      <c r="CX11" s="622"/>
      <c r="CY11" s="623"/>
      <c r="CZ11" s="624">
        <v>1.4</v>
      </c>
      <c r="DA11" s="624"/>
      <c r="DB11" s="624"/>
      <c r="DC11" s="624"/>
      <c r="DD11" s="630">
        <v>1634493</v>
      </c>
      <c r="DE11" s="622"/>
      <c r="DF11" s="622"/>
      <c r="DG11" s="622"/>
      <c r="DH11" s="622"/>
      <c r="DI11" s="622"/>
      <c r="DJ11" s="622"/>
      <c r="DK11" s="622"/>
      <c r="DL11" s="622"/>
      <c r="DM11" s="622"/>
      <c r="DN11" s="622"/>
      <c r="DO11" s="622"/>
      <c r="DP11" s="623"/>
      <c r="DQ11" s="630">
        <v>1512968</v>
      </c>
      <c r="DR11" s="622"/>
      <c r="DS11" s="622"/>
      <c r="DT11" s="622"/>
      <c r="DU11" s="622"/>
      <c r="DV11" s="622"/>
      <c r="DW11" s="622"/>
      <c r="DX11" s="622"/>
      <c r="DY11" s="622"/>
      <c r="DZ11" s="622"/>
      <c r="EA11" s="622"/>
      <c r="EB11" s="622"/>
      <c r="EC11" s="631"/>
    </row>
    <row r="12" spans="2:143" ht="11.25" customHeight="1">
      <c r="B12" s="618" t="s">
        <v>243</v>
      </c>
      <c r="C12" s="619"/>
      <c r="D12" s="619"/>
      <c r="E12" s="619"/>
      <c r="F12" s="619"/>
      <c r="G12" s="619"/>
      <c r="H12" s="619"/>
      <c r="I12" s="619"/>
      <c r="J12" s="619"/>
      <c r="K12" s="619"/>
      <c r="L12" s="619"/>
      <c r="M12" s="619"/>
      <c r="N12" s="619"/>
      <c r="O12" s="619"/>
      <c r="P12" s="619"/>
      <c r="Q12" s="620"/>
      <c r="R12" s="621">
        <v>9163753</v>
      </c>
      <c r="S12" s="622"/>
      <c r="T12" s="622"/>
      <c r="U12" s="622"/>
      <c r="V12" s="622"/>
      <c r="W12" s="622"/>
      <c r="X12" s="622"/>
      <c r="Y12" s="623"/>
      <c r="Z12" s="624">
        <v>4.8</v>
      </c>
      <c r="AA12" s="624"/>
      <c r="AB12" s="624"/>
      <c r="AC12" s="624"/>
      <c r="AD12" s="625">
        <v>9163753</v>
      </c>
      <c r="AE12" s="625"/>
      <c r="AF12" s="625"/>
      <c r="AG12" s="625"/>
      <c r="AH12" s="625"/>
      <c r="AI12" s="625"/>
      <c r="AJ12" s="625"/>
      <c r="AK12" s="625"/>
      <c r="AL12" s="626">
        <v>9.1</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31070829</v>
      </c>
      <c r="BH12" s="622"/>
      <c r="BI12" s="622"/>
      <c r="BJ12" s="622"/>
      <c r="BK12" s="622"/>
      <c r="BL12" s="622"/>
      <c r="BM12" s="622"/>
      <c r="BN12" s="623"/>
      <c r="BO12" s="624">
        <v>45.1</v>
      </c>
      <c r="BP12" s="624"/>
      <c r="BQ12" s="624"/>
      <c r="BR12" s="624"/>
      <c r="BS12" s="630" t="s">
        <v>227</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4265793</v>
      </c>
      <c r="CS12" s="622"/>
      <c r="CT12" s="622"/>
      <c r="CU12" s="622"/>
      <c r="CV12" s="622"/>
      <c r="CW12" s="622"/>
      <c r="CX12" s="622"/>
      <c r="CY12" s="623"/>
      <c r="CZ12" s="624">
        <v>2.2999999999999998</v>
      </c>
      <c r="DA12" s="624"/>
      <c r="DB12" s="624"/>
      <c r="DC12" s="624"/>
      <c r="DD12" s="630">
        <v>12138</v>
      </c>
      <c r="DE12" s="622"/>
      <c r="DF12" s="622"/>
      <c r="DG12" s="622"/>
      <c r="DH12" s="622"/>
      <c r="DI12" s="622"/>
      <c r="DJ12" s="622"/>
      <c r="DK12" s="622"/>
      <c r="DL12" s="622"/>
      <c r="DM12" s="622"/>
      <c r="DN12" s="622"/>
      <c r="DO12" s="622"/>
      <c r="DP12" s="623"/>
      <c r="DQ12" s="630">
        <v>2092206</v>
      </c>
      <c r="DR12" s="622"/>
      <c r="DS12" s="622"/>
      <c r="DT12" s="622"/>
      <c r="DU12" s="622"/>
      <c r="DV12" s="622"/>
      <c r="DW12" s="622"/>
      <c r="DX12" s="622"/>
      <c r="DY12" s="622"/>
      <c r="DZ12" s="622"/>
      <c r="EA12" s="622"/>
      <c r="EB12" s="622"/>
      <c r="EC12" s="631"/>
    </row>
    <row r="13" spans="2:143" ht="11.25" customHeight="1">
      <c r="B13" s="618" t="s">
        <v>246</v>
      </c>
      <c r="C13" s="619"/>
      <c r="D13" s="619"/>
      <c r="E13" s="619"/>
      <c r="F13" s="619"/>
      <c r="G13" s="619"/>
      <c r="H13" s="619"/>
      <c r="I13" s="619"/>
      <c r="J13" s="619"/>
      <c r="K13" s="619"/>
      <c r="L13" s="619"/>
      <c r="M13" s="619"/>
      <c r="N13" s="619"/>
      <c r="O13" s="619"/>
      <c r="P13" s="619"/>
      <c r="Q13" s="620"/>
      <c r="R13" s="621">
        <v>84900</v>
      </c>
      <c r="S13" s="622"/>
      <c r="T13" s="622"/>
      <c r="U13" s="622"/>
      <c r="V13" s="622"/>
      <c r="W13" s="622"/>
      <c r="X13" s="622"/>
      <c r="Y13" s="623"/>
      <c r="Z13" s="624">
        <v>0</v>
      </c>
      <c r="AA13" s="624"/>
      <c r="AB13" s="624"/>
      <c r="AC13" s="624"/>
      <c r="AD13" s="625">
        <v>84900</v>
      </c>
      <c r="AE13" s="625"/>
      <c r="AF13" s="625"/>
      <c r="AG13" s="625"/>
      <c r="AH13" s="625"/>
      <c r="AI13" s="625"/>
      <c r="AJ13" s="625"/>
      <c r="AK13" s="625"/>
      <c r="AL13" s="626">
        <v>0.1</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30900966</v>
      </c>
      <c r="BH13" s="622"/>
      <c r="BI13" s="622"/>
      <c r="BJ13" s="622"/>
      <c r="BK13" s="622"/>
      <c r="BL13" s="622"/>
      <c r="BM13" s="622"/>
      <c r="BN13" s="623"/>
      <c r="BO13" s="624">
        <v>44.9</v>
      </c>
      <c r="BP13" s="624"/>
      <c r="BQ13" s="624"/>
      <c r="BR13" s="624"/>
      <c r="BS13" s="630" t="s">
        <v>122</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19218917</v>
      </c>
      <c r="CS13" s="622"/>
      <c r="CT13" s="622"/>
      <c r="CU13" s="622"/>
      <c r="CV13" s="622"/>
      <c r="CW13" s="622"/>
      <c r="CX13" s="622"/>
      <c r="CY13" s="623"/>
      <c r="CZ13" s="624">
        <v>10.3</v>
      </c>
      <c r="DA13" s="624"/>
      <c r="DB13" s="624"/>
      <c r="DC13" s="624"/>
      <c r="DD13" s="630">
        <v>8160978</v>
      </c>
      <c r="DE13" s="622"/>
      <c r="DF13" s="622"/>
      <c r="DG13" s="622"/>
      <c r="DH13" s="622"/>
      <c r="DI13" s="622"/>
      <c r="DJ13" s="622"/>
      <c r="DK13" s="622"/>
      <c r="DL13" s="622"/>
      <c r="DM13" s="622"/>
      <c r="DN13" s="622"/>
      <c r="DO13" s="622"/>
      <c r="DP13" s="623"/>
      <c r="DQ13" s="630">
        <v>11146277</v>
      </c>
      <c r="DR13" s="622"/>
      <c r="DS13" s="622"/>
      <c r="DT13" s="622"/>
      <c r="DU13" s="622"/>
      <c r="DV13" s="622"/>
      <c r="DW13" s="622"/>
      <c r="DX13" s="622"/>
      <c r="DY13" s="622"/>
      <c r="DZ13" s="622"/>
      <c r="EA13" s="622"/>
      <c r="EB13" s="622"/>
      <c r="EC13" s="631"/>
    </row>
    <row r="14" spans="2:143" ht="11.25" customHeight="1">
      <c r="B14" s="618" t="s">
        <v>249</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227</v>
      </c>
      <c r="AA14" s="624"/>
      <c r="AB14" s="624"/>
      <c r="AC14" s="624"/>
      <c r="AD14" s="625" t="s">
        <v>122</v>
      </c>
      <c r="AE14" s="625"/>
      <c r="AF14" s="625"/>
      <c r="AG14" s="625"/>
      <c r="AH14" s="625"/>
      <c r="AI14" s="625"/>
      <c r="AJ14" s="625"/>
      <c r="AK14" s="625"/>
      <c r="AL14" s="626" t="s">
        <v>122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1278337</v>
      </c>
      <c r="BH14" s="622"/>
      <c r="BI14" s="622"/>
      <c r="BJ14" s="622"/>
      <c r="BK14" s="622"/>
      <c r="BL14" s="622"/>
      <c r="BM14" s="622"/>
      <c r="BN14" s="623"/>
      <c r="BO14" s="624">
        <v>1.9</v>
      </c>
      <c r="BP14" s="624"/>
      <c r="BQ14" s="624"/>
      <c r="BR14" s="624"/>
      <c r="BS14" s="630" t="s">
        <v>122</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5060419</v>
      </c>
      <c r="CS14" s="622"/>
      <c r="CT14" s="622"/>
      <c r="CU14" s="622"/>
      <c r="CV14" s="622"/>
      <c r="CW14" s="622"/>
      <c r="CX14" s="622"/>
      <c r="CY14" s="623"/>
      <c r="CZ14" s="624">
        <v>2.7</v>
      </c>
      <c r="DA14" s="624"/>
      <c r="DB14" s="624"/>
      <c r="DC14" s="624"/>
      <c r="DD14" s="630">
        <v>391241</v>
      </c>
      <c r="DE14" s="622"/>
      <c r="DF14" s="622"/>
      <c r="DG14" s="622"/>
      <c r="DH14" s="622"/>
      <c r="DI14" s="622"/>
      <c r="DJ14" s="622"/>
      <c r="DK14" s="622"/>
      <c r="DL14" s="622"/>
      <c r="DM14" s="622"/>
      <c r="DN14" s="622"/>
      <c r="DO14" s="622"/>
      <c r="DP14" s="623"/>
      <c r="DQ14" s="630">
        <v>4589426</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239481</v>
      </c>
      <c r="S15" s="622"/>
      <c r="T15" s="622"/>
      <c r="U15" s="622"/>
      <c r="V15" s="622"/>
      <c r="W15" s="622"/>
      <c r="X15" s="622"/>
      <c r="Y15" s="623"/>
      <c r="Z15" s="624">
        <v>0.1</v>
      </c>
      <c r="AA15" s="624"/>
      <c r="AB15" s="624"/>
      <c r="AC15" s="624"/>
      <c r="AD15" s="625">
        <v>239481</v>
      </c>
      <c r="AE15" s="625"/>
      <c r="AF15" s="625"/>
      <c r="AG15" s="625"/>
      <c r="AH15" s="625"/>
      <c r="AI15" s="625"/>
      <c r="AJ15" s="625"/>
      <c r="AK15" s="625"/>
      <c r="AL15" s="626">
        <v>0.2</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3273528</v>
      </c>
      <c r="BH15" s="622"/>
      <c r="BI15" s="622"/>
      <c r="BJ15" s="622"/>
      <c r="BK15" s="622"/>
      <c r="BL15" s="622"/>
      <c r="BM15" s="622"/>
      <c r="BN15" s="623"/>
      <c r="BO15" s="624">
        <v>4.8</v>
      </c>
      <c r="BP15" s="624"/>
      <c r="BQ15" s="624"/>
      <c r="BR15" s="624"/>
      <c r="BS15" s="630" t="s">
        <v>122</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17567209</v>
      </c>
      <c r="CS15" s="622"/>
      <c r="CT15" s="622"/>
      <c r="CU15" s="622"/>
      <c r="CV15" s="622"/>
      <c r="CW15" s="622"/>
      <c r="CX15" s="622"/>
      <c r="CY15" s="623"/>
      <c r="CZ15" s="624">
        <v>9.4</v>
      </c>
      <c r="DA15" s="624"/>
      <c r="DB15" s="624"/>
      <c r="DC15" s="624"/>
      <c r="DD15" s="630">
        <v>3529398</v>
      </c>
      <c r="DE15" s="622"/>
      <c r="DF15" s="622"/>
      <c r="DG15" s="622"/>
      <c r="DH15" s="622"/>
      <c r="DI15" s="622"/>
      <c r="DJ15" s="622"/>
      <c r="DK15" s="622"/>
      <c r="DL15" s="622"/>
      <c r="DM15" s="622"/>
      <c r="DN15" s="622"/>
      <c r="DO15" s="622"/>
      <c r="DP15" s="623"/>
      <c r="DQ15" s="630">
        <v>12389927</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227</v>
      </c>
      <c r="AA16" s="624"/>
      <c r="AB16" s="624"/>
      <c r="AC16" s="624"/>
      <c r="AD16" s="625" t="s">
        <v>122</v>
      </c>
      <c r="AE16" s="625"/>
      <c r="AF16" s="625"/>
      <c r="AG16" s="625"/>
      <c r="AH16" s="625"/>
      <c r="AI16" s="625"/>
      <c r="AJ16" s="625"/>
      <c r="AK16" s="625"/>
      <c r="AL16" s="626" t="s">
        <v>227</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227</v>
      </c>
      <c r="BH16" s="622"/>
      <c r="BI16" s="622"/>
      <c r="BJ16" s="622"/>
      <c r="BK16" s="622"/>
      <c r="BL16" s="622"/>
      <c r="BM16" s="622"/>
      <c r="BN16" s="623"/>
      <c r="BO16" s="624" t="s">
        <v>122</v>
      </c>
      <c r="BP16" s="624"/>
      <c r="BQ16" s="624"/>
      <c r="BR16" s="624"/>
      <c r="BS16" s="630" t="s">
        <v>227</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93307</v>
      </c>
      <c r="CS16" s="622"/>
      <c r="CT16" s="622"/>
      <c r="CU16" s="622"/>
      <c r="CV16" s="622"/>
      <c r="CW16" s="622"/>
      <c r="CX16" s="622"/>
      <c r="CY16" s="623"/>
      <c r="CZ16" s="624">
        <v>0</v>
      </c>
      <c r="DA16" s="624"/>
      <c r="DB16" s="624"/>
      <c r="DC16" s="624"/>
      <c r="DD16" s="630" t="s">
        <v>122</v>
      </c>
      <c r="DE16" s="622"/>
      <c r="DF16" s="622"/>
      <c r="DG16" s="622"/>
      <c r="DH16" s="622"/>
      <c r="DI16" s="622"/>
      <c r="DJ16" s="622"/>
      <c r="DK16" s="622"/>
      <c r="DL16" s="622"/>
      <c r="DM16" s="622"/>
      <c r="DN16" s="622"/>
      <c r="DO16" s="622"/>
      <c r="DP16" s="623"/>
      <c r="DQ16" s="630">
        <v>35341</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318931</v>
      </c>
      <c r="S17" s="622"/>
      <c r="T17" s="622"/>
      <c r="U17" s="622"/>
      <c r="V17" s="622"/>
      <c r="W17" s="622"/>
      <c r="X17" s="622"/>
      <c r="Y17" s="623"/>
      <c r="Z17" s="624">
        <v>0.2</v>
      </c>
      <c r="AA17" s="624"/>
      <c r="AB17" s="624"/>
      <c r="AC17" s="624"/>
      <c r="AD17" s="625">
        <v>318931</v>
      </c>
      <c r="AE17" s="625"/>
      <c r="AF17" s="625"/>
      <c r="AG17" s="625"/>
      <c r="AH17" s="625"/>
      <c r="AI17" s="625"/>
      <c r="AJ17" s="625"/>
      <c r="AK17" s="625"/>
      <c r="AL17" s="626">
        <v>0.3</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227</v>
      </c>
      <c r="BH17" s="622"/>
      <c r="BI17" s="622"/>
      <c r="BJ17" s="622"/>
      <c r="BK17" s="622"/>
      <c r="BL17" s="622"/>
      <c r="BM17" s="622"/>
      <c r="BN17" s="623"/>
      <c r="BO17" s="624" t="s">
        <v>227</v>
      </c>
      <c r="BP17" s="624"/>
      <c r="BQ17" s="624"/>
      <c r="BR17" s="624"/>
      <c r="BS17" s="630" t="s">
        <v>227</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16389924</v>
      </c>
      <c r="CS17" s="622"/>
      <c r="CT17" s="622"/>
      <c r="CU17" s="622"/>
      <c r="CV17" s="622"/>
      <c r="CW17" s="622"/>
      <c r="CX17" s="622"/>
      <c r="CY17" s="623"/>
      <c r="CZ17" s="624">
        <v>8.8000000000000007</v>
      </c>
      <c r="DA17" s="624"/>
      <c r="DB17" s="624"/>
      <c r="DC17" s="624"/>
      <c r="DD17" s="630" t="s">
        <v>122</v>
      </c>
      <c r="DE17" s="622"/>
      <c r="DF17" s="622"/>
      <c r="DG17" s="622"/>
      <c r="DH17" s="622"/>
      <c r="DI17" s="622"/>
      <c r="DJ17" s="622"/>
      <c r="DK17" s="622"/>
      <c r="DL17" s="622"/>
      <c r="DM17" s="622"/>
      <c r="DN17" s="622"/>
      <c r="DO17" s="622"/>
      <c r="DP17" s="623"/>
      <c r="DQ17" s="630">
        <v>16096882</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21076392</v>
      </c>
      <c r="S18" s="622"/>
      <c r="T18" s="622"/>
      <c r="U18" s="622"/>
      <c r="V18" s="622"/>
      <c r="W18" s="622"/>
      <c r="X18" s="622"/>
      <c r="Y18" s="623"/>
      <c r="Z18" s="624">
        <v>11</v>
      </c>
      <c r="AA18" s="624"/>
      <c r="AB18" s="624"/>
      <c r="AC18" s="624"/>
      <c r="AD18" s="625">
        <v>19338153</v>
      </c>
      <c r="AE18" s="625"/>
      <c r="AF18" s="625"/>
      <c r="AG18" s="625"/>
      <c r="AH18" s="625"/>
      <c r="AI18" s="625"/>
      <c r="AJ18" s="625"/>
      <c r="AK18" s="625"/>
      <c r="AL18" s="626">
        <v>19.2</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227</v>
      </c>
      <c r="BH18" s="622"/>
      <c r="BI18" s="622"/>
      <c r="BJ18" s="622"/>
      <c r="BK18" s="622"/>
      <c r="BL18" s="622"/>
      <c r="BM18" s="622"/>
      <c r="BN18" s="623"/>
      <c r="BO18" s="624" t="s">
        <v>122</v>
      </c>
      <c r="BP18" s="624"/>
      <c r="BQ18" s="624"/>
      <c r="BR18" s="624"/>
      <c r="BS18" s="630" t="s">
        <v>227</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v>26904</v>
      </c>
      <c r="CS18" s="622"/>
      <c r="CT18" s="622"/>
      <c r="CU18" s="622"/>
      <c r="CV18" s="622"/>
      <c r="CW18" s="622"/>
      <c r="CX18" s="622"/>
      <c r="CY18" s="623"/>
      <c r="CZ18" s="624">
        <v>0</v>
      </c>
      <c r="DA18" s="624"/>
      <c r="DB18" s="624"/>
      <c r="DC18" s="624"/>
      <c r="DD18" s="630" t="s">
        <v>227</v>
      </c>
      <c r="DE18" s="622"/>
      <c r="DF18" s="622"/>
      <c r="DG18" s="622"/>
      <c r="DH18" s="622"/>
      <c r="DI18" s="622"/>
      <c r="DJ18" s="622"/>
      <c r="DK18" s="622"/>
      <c r="DL18" s="622"/>
      <c r="DM18" s="622"/>
      <c r="DN18" s="622"/>
      <c r="DO18" s="622"/>
      <c r="DP18" s="623"/>
      <c r="DQ18" s="630">
        <v>26904</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19338153</v>
      </c>
      <c r="S19" s="622"/>
      <c r="T19" s="622"/>
      <c r="U19" s="622"/>
      <c r="V19" s="622"/>
      <c r="W19" s="622"/>
      <c r="X19" s="622"/>
      <c r="Y19" s="623"/>
      <c r="Z19" s="624">
        <v>10.1</v>
      </c>
      <c r="AA19" s="624"/>
      <c r="AB19" s="624"/>
      <c r="AC19" s="624"/>
      <c r="AD19" s="625">
        <v>19338153</v>
      </c>
      <c r="AE19" s="625"/>
      <c r="AF19" s="625"/>
      <c r="AG19" s="625"/>
      <c r="AH19" s="625"/>
      <c r="AI19" s="625"/>
      <c r="AJ19" s="625"/>
      <c r="AK19" s="625"/>
      <c r="AL19" s="626">
        <v>19.2</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2065018</v>
      </c>
      <c r="BH19" s="622"/>
      <c r="BI19" s="622"/>
      <c r="BJ19" s="622"/>
      <c r="BK19" s="622"/>
      <c r="BL19" s="622"/>
      <c r="BM19" s="622"/>
      <c r="BN19" s="623"/>
      <c r="BO19" s="624">
        <v>3</v>
      </c>
      <c r="BP19" s="624"/>
      <c r="BQ19" s="624"/>
      <c r="BR19" s="624"/>
      <c r="BS19" s="630" t="s">
        <v>122</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227</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1738221</v>
      </c>
      <c r="S20" s="622"/>
      <c r="T20" s="622"/>
      <c r="U20" s="622"/>
      <c r="V20" s="622"/>
      <c r="W20" s="622"/>
      <c r="X20" s="622"/>
      <c r="Y20" s="623"/>
      <c r="Z20" s="624">
        <v>0.9</v>
      </c>
      <c r="AA20" s="624"/>
      <c r="AB20" s="624"/>
      <c r="AC20" s="624"/>
      <c r="AD20" s="625" t="s">
        <v>227</v>
      </c>
      <c r="AE20" s="625"/>
      <c r="AF20" s="625"/>
      <c r="AG20" s="625"/>
      <c r="AH20" s="625"/>
      <c r="AI20" s="625"/>
      <c r="AJ20" s="625"/>
      <c r="AK20" s="625"/>
      <c r="AL20" s="626" t="s">
        <v>122</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2065018</v>
      </c>
      <c r="BH20" s="622"/>
      <c r="BI20" s="622"/>
      <c r="BJ20" s="622"/>
      <c r="BK20" s="622"/>
      <c r="BL20" s="622"/>
      <c r="BM20" s="622"/>
      <c r="BN20" s="623"/>
      <c r="BO20" s="624">
        <v>3</v>
      </c>
      <c r="BP20" s="624"/>
      <c r="BQ20" s="624"/>
      <c r="BR20" s="624"/>
      <c r="BS20" s="630" t="s">
        <v>227</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187055981</v>
      </c>
      <c r="CS20" s="622"/>
      <c r="CT20" s="622"/>
      <c r="CU20" s="622"/>
      <c r="CV20" s="622"/>
      <c r="CW20" s="622"/>
      <c r="CX20" s="622"/>
      <c r="CY20" s="623"/>
      <c r="CZ20" s="624">
        <v>100</v>
      </c>
      <c r="DA20" s="624"/>
      <c r="DB20" s="624"/>
      <c r="DC20" s="624"/>
      <c r="DD20" s="630">
        <v>17861898</v>
      </c>
      <c r="DE20" s="622"/>
      <c r="DF20" s="622"/>
      <c r="DG20" s="622"/>
      <c r="DH20" s="622"/>
      <c r="DI20" s="622"/>
      <c r="DJ20" s="622"/>
      <c r="DK20" s="622"/>
      <c r="DL20" s="622"/>
      <c r="DM20" s="622"/>
      <c r="DN20" s="622"/>
      <c r="DO20" s="622"/>
      <c r="DP20" s="623"/>
      <c r="DQ20" s="630">
        <v>112931710</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v>18</v>
      </c>
      <c r="S21" s="622"/>
      <c r="T21" s="622"/>
      <c r="U21" s="622"/>
      <c r="V21" s="622"/>
      <c r="W21" s="622"/>
      <c r="X21" s="622"/>
      <c r="Y21" s="623"/>
      <c r="Z21" s="624">
        <v>0</v>
      </c>
      <c r="AA21" s="624"/>
      <c r="AB21" s="624"/>
      <c r="AC21" s="624"/>
      <c r="AD21" s="625" t="s">
        <v>122</v>
      </c>
      <c r="AE21" s="625"/>
      <c r="AF21" s="625"/>
      <c r="AG21" s="625"/>
      <c r="AH21" s="625"/>
      <c r="AI21" s="625"/>
      <c r="AJ21" s="625"/>
      <c r="AK21" s="625"/>
      <c r="AL21" s="626" t="s">
        <v>122</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168248</v>
      </c>
      <c r="BH21" s="622"/>
      <c r="BI21" s="622"/>
      <c r="BJ21" s="622"/>
      <c r="BK21" s="622"/>
      <c r="BL21" s="622"/>
      <c r="BM21" s="622"/>
      <c r="BN21" s="623"/>
      <c r="BO21" s="624">
        <v>0.2</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102053942</v>
      </c>
      <c r="S22" s="622"/>
      <c r="T22" s="622"/>
      <c r="U22" s="622"/>
      <c r="V22" s="622"/>
      <c r="W22" s="622"/>
      <c r="X22" s="622"/>
      <c r="Y22" s="623"/>
      <c r="Z22" s="624">
        <v>53.3</v>
      </c>
      <c r="AA22" s="624"/>
      <c r="AB22" s="624"/>
      <c r="AC22" s="624"/>
      <c r="AD22" s="625">
        <v>100315703</v>
      </c>
      <c r="AE22" s="625"/>
      <c r="AF22" s="625"/>
      <c r="AG22" s="625"/>
      <c r="AH22" s="625"/>
      <c r="AI22" s="625"/>
      <c r="AJ22" s="625"/>
      <c r="AK22" s="625"/>
      <c r="AL22" s="626">
        <v>99.8</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v>1896770</v>
      </c>
      <c r="BH22" s="622"/>
      <c r="BI22" s="622"/>
      <c r="BJ22" s="622"/>
      <c r="BK22" s="622"/>
      <c r="BL22" s="622"/>
      <c r="BM22" s="622"/>
      <c r="BN22" s="623"/>
      <c r="BO22" s="624">
        <v>2.8</v>
      </c>
      <c r="BP22" s="624"/>
      <c r="BQ22" s="624"/>
      <c r="BR22" s="624"/>
      <c r="BS22" s="630" t="s">
        <v>227</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v>76573</v>
      </c>
      <c r="S23" s="622"/>
      <c r="T23" s="622"/>
      <c r="U23" s="622"/>
      <c r="V23" s="622"/>
      <c r="W23" s="622"/>
      <c r="X23" s="622"/>
      <c r="Y23" s="623"/>
      <c r="Z23" s="624">
        <v>0</v>
      </c>
      <c r="AA23" s="624"/>
      <c r="AB23" s="624"/>
      <c r="AC23" s="624"/>
      <c r="AD23" s="625">
        <v>76573</v>
      </c>
      <c r="AE23" s="625"/>
      <c r="AF23" s="625"/>
      <c r="AG23" s="625"/>
      <c r="AH23" s="625"/>
      <c r="AI23" s="625"/>
      <c r="AJ23" s="625"/>
      <c r="AK23" s="625"/>
      <c r="AL23" s="626">
        <v>0.1</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873040</v>
      </c>
      <c r="S24" s="622"/>
      <c r="T24" s="622"/>
      <c r="U24" s="622"/>
      <c r="V24" s="622"/>
      <c r="W24" s="622"/>
      <c r="X24" s="622"/>
      <c r="Y24" s="623"/>
      <c r="Z24" s="624">
        <v>0.5</v>
      </c>
      <c r="AA24" s="624"/>
      <c r="AB24" s="624"/>
      <c r="AC24" s="624"/>
      <c r="AD24" s="625" t="s">
        <v>227</v>
      </c>
      <c r="AE24" s="625"/>
      <c r="AF24" s="625"/>
      <c r="AG24" s="625"/>
      <c r="AH24" s="625"/>
      <c r="AI24" s="625"/>
      <c r="AJ24" s="625"/>
      <c r="AK24" s="625"/>
      <c r="AL24" s="626" t="s">
        <v>227</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227</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103541176</v>
      </c>
      <c r="CS24" s="611"/>
      <c r="CT24" s="611"/>
      <c r="CU24" s="611"/>
      <c r="CV24" s="611"/>
      <c r="CW24" s="611"/>
      <c r="CX24" s="611"/>
      <c r="CY24" s="612"/>
      <c r="CZ24" s="615">
        <v>55.4</v>
      </c>
      <c r="DA24" s="616"/>
      <c r="DB24" s="616"/>
      <c r="DC24" s="635"/>
      <c r="DD24" s="654">
        <v>58332953</v>
      </c>
      <c r="DE24" s="611"/>
      <c r="DF24" s="611"/>
      <c r="DG24" s="611"/>
      <c r="DH24" s="611"/>
      <c r="DI24" s="611"/>
      <c r="DJ24" s="611"/>
      <c r="DK24" s="612"/>
      <c r="DL24" s="654">
        <v>57844187</v>
      </c>
      <c r="DM24" s="611"/>
      <c r="DN24" s="611"/>
      <c r="DO24" s="611"/>
      <c r="DP24" s="611"/>
      <c r="DQ24" s="611"/>
      <c r="DR24" s="611"/>
      <c r="DS24" s="611"/>
      <c r="DT24" s="611"/>
      <c r="DU24" s="611"/>
      <c r="DV24" s="612"/>
      <c r="DW24" s="615">
        <v>53.2</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2519697</v>
      </c>
      <c r="S25" s="622"/>
      <c r="T25" s="622"/>
      <c r="U25" s="622"/>
      <c r="V25" s="622"/>
      <c r="W25" s="622"/>
      <c r="X25" s="622"/>
      <c r="Y25" s="623"/>
      <c r="Z25" s="624">
        <v>1.3</v>
      </c>
      <c r="AA25" s="624"/>
      <c r="AB25" s="624"/>
      <c r="AC25" s="624"/>
      <c r="AD25" s="625">
        <v>110469</v>
      </c>
      <c r="AE25" s="625"/>
      <c r="AF25" s="625"/>
      <c r="AG25" s="625"/>
      <c r="AH25" s="625"/>
      <c r="AI25" s="625"/>
      <c r="AJ25" s="625"/>
      <c r="AK25" s="625"/>
      <c r="AL25" s="626">
        <v>0.1</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227</v>
      </c>
      <c r="BP25" s="624"/>
      <c r="BQ25" s="624"/>
      <c r="BR25" s="624"/>
      <c r="BS25" s="630" t="s">
        <v>122</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25582787</v>
      </c>
      <c r="CS25" s="657"/>
      <c r="CT25" s="657"/>
      <c r="CU25" s="657"/>
      <c r="CV25" s="657"/>
      <c r="CW25" s="657"/>
      <c r="CX25" s="657"/>
      <c r="CY25" s="658"/>
      <c r="CZ25" s="626">
        <v>13.7</v>
      </c>
      <c r="DA25" s="655"/>
      <c r="DB25" s="655"/>
      <c r="DC25" s="659"/>
      <c r="DD25" s="630">
        <v>23201086</v>
      </c>
      <c r="DE25" s="657"/>
      <c r="DF25" s="657"/>
      <c r="DG25" s="657"/>
      <c r="DH25" s="657"/>
      <c r="DI25" s="657"/>
      <c r="DJ25" s="657"/>
      <c r="DK25" s="658"/>
      <c r="DL25" s="630">
        <v>22891088</v>
      </c>
      <c r="DM25" s="657"/>
      <c r="DN25" s="657"/>
      <c r="DO25" s="657"/>
      <c r="DP25" s="657"/>
      <c r="DQ25" s="657"/>
      <c r="DR25" s="657"/>
      <c r="DS25" s="657"/>
      <c r="DT25" s="657"/>
      <c r="DU25" s="657"/>
      <c r="DV25" s="658"/>
      <c r="DW25" s="626">
        <v>21.1</v>
      </c>
      <c r="DX25" s="655"/>
      <c r="DY25" s="655"/>
      <c r="DZ25" s="655"/>
      <c r="EA25" s="655"/>
      <c r="EB25" s="655"/>
      <c r="EC25" s="656"/>
    </row>
    <row r="26" spans="2:133" ht="11.25" customHeight="1">
      <c r="B26" s="618" t="s">
        <v>288</v>
      </c>
      <c r="C26" s="619"/>
      <c r="D26" s="619"/>
      <c r="E26" s="619"/>
      <c r="F26" s="619"/>
      <c r="G26" s="619"/>
      <c r="H26" s="619"/>
      <c r="I26" s="619"/>
      <c r="J26" s="619"/>
      <c r="K26" s="619"/>
      <c r="L26" s="619"/>
      <c r="M26" s="619"/>
      <c r="N26" s="619"/>
      <c r="O26" s="619"/>
      <c r="P26" s="619"/>
      <c r="Q26" s="620"/>
      <c r="R26" s="621">
        <v>1010600</v>
      </c>
      <c r="S26" s="622"/>
      <c r="T26" s="622"/>
      <c r="U26" s="622"/>
      <c r="V26" s="622"/>
      <c r="W26" s="622"/>
      <c r="X26" s="622"/>
      <c r="Y26" s="623"/>
      <c r="Z26" s="624">
        <v>0.5</v>
      </c>
      <c r="AA26" s="624"/>
      <c r="AB26" s="624"/>
      <c r="AC26" s="624"/>
      <c r="AD26" s="625" t="s">
        <v>122</v>
      </c>
      <c r="AE26" s="625"/>
      <c r="AF26" s="625"/>
      <c r="AG26" s="625"/>
      <c r="AH26" s="625"/>
      <c r="AI26" s="625"/>
      <c r="AJ26" s="625"/>
      <c r="AK26" s="625"/>
      <c r="AL26" s="626" t="s">
        <v>122</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227</v>
      </c>
      <c r="BP26" s="624"/>
      <c r="BQ26" s="624"/>
      <c r="BR26" s="624"/>
      <c r="BS26" s="630" t="s">
        <v>122</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17895391</v>
      </c>
      <c r="CS26" s="622"/>
      <c r="CT26" s="622"/>
      <c r="CU26" s="622"/>
      <c r="CV26" s="622"/>
      <c r="CW26" s="622"/>
      <c r="CX26" s="622"/>
      <c r="CY26" s="623"/>
      <c r="CZ26" s="626">
        <v>9.6</v>
      </c>
      <c r="DA26" s="655"/>
      <c r="DB26" s="655"/>
      <c r="DC26" s="659"/>
      <c r="DD26" s="630">
        <v>16036493</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5"/>
      <c r="DY26" s="655"/>
      <c r="DZ26" s="655"/>
      <c r="EA26" s="655"/>
      <c r="EB26" s="655"/>
      <c r="EC26" s="656"/>
    </row>
    <row r="27" spans="2:133" ht="11.25" customHeight="1">
      <c r="B27" s="618" t="s">
        <v>291</v>
      </c>
      <c r="C27" s="619"/>
      <c r="D27" s="619"/>
      <c r="E27" s="619"/>
      <c r="F27" s="619"/>
      <c r="G27" s="619"/>
      <c r="H27" s="619"/>
      <c r="I27" s="619"/>
      <c r="J27" s="619"/>
      <c r="K27" s="619"/>
      <c r="L27" s="619"/>
      <c r="M27" s="619"/>
      <c r="N27" s="619"/>
      <c r="O27" s="619"/>
      <c r="P27" s="619"/>
      <c r="Q27" s="620"/>
      <c r="R27" s="621">
        <v>41173389</v>
      </c>
      <c r="S27" s="622"/>
      <c r="T27" s="622"/>
      <c r="U27" s="622"/>
      <c r="V27" s="622"/>
      <c r="W27" s="622"/>
      <c r="X27" s="622"/>
      <c r="Y27" s="623"/>
      <c r="Z27" s="624">
        <v>21.5</v>
      </c>
      <c r="AA27" s="624"/>
      <c r="AB27" s="624"/>
      <c r="AC27" s="624"/>
      <c r="AD27" s="625" t="s">
        <v>122</v>
      </c>
      <c r="AE27" s="625"/>
      <c r="AF27" s="625"/>
      <c r="AG27" s="625"/>
      <c r="AH27" s="625"/>
      <c r="AI27" s="625"/>
      <c r="AJ27" s="625"/>
      <c r="AK27" s="625"/>
      <c r="AL27" s="626" t="s">
        <v>227</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68865374</v>
      </c>
      <c r="BH27" s="622"/>
      <c r="BI27" s="622"/>
      <c r="BJ27" s="622"/>
      <c r="BK27" s="622"/>
      <c r="BL27" s="622"/>
      <c r="BM27" s="622"/>
      <c r="BN27" s="623"/>
      <c r="BO27" s="624">
        <v>100</v>
      </c>
      <c r="BP27" s="624"/>
      <c r="BQ27" s="624"/>
      <c r="BR27" s="624"/>
      <c r="BS27" s="630">
        <v>1280005</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61569467</v>
      </c>
      <c r="CS27" s="657"/>
      <c r="CT27" s="657"/>
      <c r="CU27" s="657"/>
      <c r="CV27" s="657"/>
      <c r="CW27" s="657"/>
      <c r="CX27" s="657"/>
      <c r="CY27" s="658"/>
      <c r="CZ27" s="626">
        <v>32.9</v>
      </c>
      <c r="DA27" s="655"/>
      <c r="DB27" s="655"/>
      <c r="DC27" s="659"/>
      <c r="DD27" s="630">
        <v>19035987</v>
      </c>
      <c r="DE27" s="657"/>
      <c r="DF27" s="657"/>
      <c r="DG27" s="657"/>
      <c r="DH27" s="657"/>
      <c r="DI27" s="657"/>
      <c r="DJ27" s="657"/>
      <c r="DK27" s="658"/>
      <c r="DL27" s="630">
        <v>18857219</v>
      </c>
      <c r="DM27" s="657"/>
      <c r="DN27" s="657"/>
      <c r="DO27" s="657"/>
      <c r="DP27" s="657"/>
      <c r="DQ27" s="657"/>
      <c r="DR27" s="657"/>
      <c r="DS27" s="657"/>
      <c r="DT27" s="657"/>
      <c r="DU27" s="657"/>
      <c r="DV27" s="658"/>
      <c r="DW27" s="626">
        <v>17.399999999999999</v>
      </c>
      <c r="DX27" s="655"/>
      <c r="DY27" s="655"/>
      <c r="DZ27" s="655"/>
      <c r="EA27" s="655"/>
      <c r="EB27" s="655"/>
      <c r="EC27" s="656"/>
    </row>
    <row r="28" spans="2:133" ht="11.25" customHeight="1">
      <c r="B28" s="663" t="s">
        <v>294</v>
      </c>
      <c r="C28" s="664"/>
      <c r="D28" s="664"/>
      <c r="E28" s="664"/>
      <c r="F28" s="664"/>
      <c r="G28" s="664"/>
      <c r="H28" s="664"/>
      <c r="I28" s="664"/>
      <c r="J28" s="664"/>
      <c r="K28" s="664"/>
      <c r="L28" s="664"/>
      <c r="M28" s="664"/>
      <c r="N28" s="664"/>
      <c r="O28" s="664"/>
      <c r="P28" s="664"/>
      <c r="Q28" s="665"/>
      <c r="R28" s="621">
        <v>3210</v>
      </c>
      <c r="S28" s="622"/>
      <c r="T28" s="622"/>
      <c r="U28" s="622"/>
      <c r="V28" s="622"/>
      <c r="W28" s="622"/>
      <c r="X28" s="622"/>
      <c r="Y28" s="623"/>
      <c r="Z28" s="624">
        <v>0</v>
      </c>
      <c r="AA28" s="624"/>
      <c r="AB28" s="624"/>
      <c r="AC28" s="624"/>
      <c r="AD28" s="625">
        <v>3210</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16388922</v>
      </c>
      <c r="CS28" s="622"/>
      <c r="CT28" s="622"/>
      <c r="CU28" s="622"/>
      <c r="CV28" s="622"/>
      <c r="CW28" s="622"/>
      <c r="CX28" s="622"/>
      <c r="CY28" s="623"/>
      <c r="CZ28" s="626">
        <v>8.8000000000000007</v>
      </c>
      <c r="DA28" s="655"/>
      <c r="DB28" s="655"/>
      <c r="DC28" s="659"/>
      <c r="DD28" s="630">
        <v>16095880</v>
      </c>
      <c r="DE28" s="622"/>
      <c r="DF28" s="622"/>
      <c r="DG28" s="622"/>
      <c r="DH28" s="622"/>
      <c r="DI28" s="622"/>
      <c r="DJ28" s="622"/>
      <c r="DK28" s="623"/>
      <c r="DL28" s="630">
        <v>16095880</v>
      </c>
      <c r="DM28" s="622"/>
      <c r="DN28" s="622"/>
      <c r="DO28" s="622"/>
      <c r="DP28" s="622"/>
      <c r="DQ28" s="622"/>
      <c r="DR28" s="622"/>
      <c r="DS28" s="622"/>
      <c r="DT28" s="622"/>
      <c r="DU28" s="622"/>
      <c r="DV28" s="623"/>
      <c r="DW28" s="626">
        <v>14.8</v>
      </c>
      <c r="DX28" s="655"/>
      <c r="DY28" s="655"/>
      <c r="DZ28" s="655"/>
      <c r="EA28" s="655"/>
      <c r="EB28" s="655"/>
      <c r="EC28" s="656"/>
    </row>
    <row r="29" spans="2:133" ht="11.25" customHeight="1">
      <c r="B29" s="618" t="s">
        <v>296</v>
      </c>
      <c r="C29" s="619"/>
      <c r="D29" s="619"/>
      <c r="E29" s="619"/>
      <c r="F29" s="619"/>
      <c r="G29" s="619"/>
      <c r="H29" s="619"/>
      <c r="I29" s="619"/>
      <c r="J29" s="619"/>
      <c r="K29" s="619"/>
      <c r="L29" s="619"/>
      <c r="M29" s="619"/>
      <c r="N29" s="619"/>
      <c r="O29" s="619"/>
      <c r="P29" s="619"/>
      <c r="Q29" s="620"/>
      <c r="R29" s="621">
        <v>14478807</v>
      </c>
      <c r="S29" s="622"/>
      <c r="T29" s="622"/>
      <c r="U29" s="622"/>
      <c r="V29" s="622"/>
      <c r="W29" s="622"/>
      <c r="X29" s="622"/>
      <c r="Y29" s="623"/>
      <c r="Z29" s="624">
        <v>7.6</v>
      </c>
      <c r="AA29" s="624"/>
      <c r="AB29" s="624"/>
      <c r="AC29" s="624"/>
      <c r="AD29" s="625" t="s">
        <v>122</v>
      </c>
      <c r="AE29" s="625"/>
      <c r="AF29" s="625"/>
      <c r="AG29" s="625"/>
      <c r="AH29" s="625"/>
      <c r="AI29" s="625"/>
      <c r="AJ29" s="625"/>
      <c r="AK29" s="625"/>
      <c r="AL29" s="626" t="s">
        <v>227</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64</v>
      </c>
      <c r="CG29" s="637"/>
      <c r="CH29" s="637"/>
      <c r="CI29" s="637"/>
      <c r="CJ29" s="637"/>
      <c r="CK29" s="637"/>
      <c r="CL29" s="637"/>
      <c r="CM29" s="637"/>
      <c r="CN29" s="637"/>
      <c r="CO29" s="637"/>
      <c r="CP29" s="637"/>
      <c r="CQ29" s="638"/>
      <c r="CR29" s="621">
        <v>16388922</v>
      </c>
      <c r="CS29" s="657"/>
      <c r="CT29" s="657"/>
      <c r="CU29" s="657"/>
      <c r="CV29" s="657"/>
      <c r="CW29" s="657"/>
      <c r="CX29" s="657"/>
      <c r="CY29" s="658"/>
      <c r="CZ29" s="626">
        <v>8.8000000000000007</v>
      </c>
      <c r="DA29" s="655"/>
      <c r="DB29" s="655"/>
      <c r="DC29" s="659"/>
      <c r="DD29" s="630">
        <v>16095880</v>
      </c>
      <c r="DE29" s="657"/>
      <c r="DF29" s="657"/>
      <c r="DG29" s="657"/>
      <c r="DH29" s="657"/>
      <c r="DI29" s="657"/>
      <c r="DJ29" s="657"/>
      <c r="DK29" s="658"/>
      <c r="DL29" s="630">
        <v>16095880</v>
      </c>
      <c r="DM29" s="657"/>
      <c r="DN29" s="657"/>
      <c r="DO29" s="657"/>
      <c r="DP29" s="657"/>
      <c r="DQ29" s="657"/>
      <c r="DR29" s="657"/>
      <c r="DS29" s="657"/>
      <c r="DT29" s="657"/>
      <c r="DU29" s="657"/>
      <c r="DV29" s="658"/>
      <c r="DW29" s="626">
        <v>14.8</v>
      </c>
      <c r="DX29" s="655"/>
      <c r="DY29" s="655"/>
      <c r="DZ29" s="655"/>
      <c r="EA29" s="655"/>
      <c r="EB29" s="655"/>
      <c r="EC29" s="656"/>
    </row>
    <row r="30" spans="2:133" ht="11.25" customHeight="1">
      <c r="B30" s="618" t="s">
        <v>300</v>
      </c>
      <c r="C30" s="619"/>
      <c r="D30" s="619"/>
      <c r="E30" s="619"/>
      <c r="F30" s="619"/>
      <c r="G30" s="619"/>
      <c r="H30" s="619"/>
      <c r="I30" s="619"/>
      <c r="J30" s="619"/>
      <c r="K30" s="619"/>
      <c r="L30" s="619"/>
      <c r="M30" s="619"/>
      <c r="N30" s="619"/>
      <c r="O30" s="619"/>
      <c r="P30" s="619"/>
      <c r="Q30" s="620"/>
      <c r="R30" s="621">
        <v>212858</v>
      </c>
      <c r="S30" s="622"/>
      <c r="T30" s="622"/>
      <c r="U30" s="622"/>
      <c r="V30" s="622"/>
      <c r="W30" s="622"/>
      <c r="X30" s="622"/>
      <c r="Y30" s="623"/>
      <c r="Z30" s="624">
        <v>0.1</v>
      </c>
      <c r="AA30" s="624"/>
      <c r="AB30" s="624"/>
      <c r="AC30" s="624"/>
      <c r="AD30" s="625">
        <v>30996</v>
      </c>
      <c r="AE30" s="625"/>
      <c r="AF30" s="625"/>
      <c r="AG30" s="625"/>
      <c r="AH30" s="625"/>
      <c r="AI30" s="625"/>
      <c r="AJ30" s="625"/>
      <c r="AK30" s="625"/>
      <c r="AL30" s="626">
        <v>0</v>
      </c>
      <c r="AM30" s="627"/>
      <c r="AN30" s="627"/>
      <c r="AO30" s="628"/>
      <c r="AP30" s="669" t="s">
        <v>301</v>
      </c>
      <c r="AQ30" s="670"/>
      <c r="AR30" s="670"/>
      <c r="AS30" s="670"/>
      <c r="AT30" s="675" t="s">
        <v>302</v>
      </c>
      <c r="AU30" s="210"/>
      <c r="AV30" s="210"/>
      <c r="AW30" s="210"/>
      <c r="AX30" s="607" t="s">
        <v>180</v>
      </c>
      <c r="AY30" s="608"/>
      <c r="AZ30" s="608"/>
      <c r="BA30" s="608"/>
      <c r="BB30" s="608"/>
      <c r="BC30" s="608"/>
      <c r="BD30" s="608"/>
      <c r="BE30" s="608"/>
      <c r="BF30" s="609"/>
      <c r="BG30" s="681">
        <v>99.4</v>
      </c>
      <c r="BH30" s="682"/>
      <c r="BI30" s="682"/>
      <c r="BJ30" s="682"/>
      <c r="BK30" s="682"/>
      <c r="BL30" s="682"/>
      <c r="BM30" s="616">
        <v>97.7</v>
      </c>
      <c r="BN30" s="682"/>
      <c r="BO30" s="682"/>
      <c r="BP30" s="682"/>
      <c r="BQ30" s="683"/>
      <c r="BR30" s="681">
        <v>99.3</v>
      </c>
      <c r="BS30" s="682"/>
      <c r="BT30" s="682"/>
      <c r="BU30" s="682"/>
      <c r="BV30" s="682"/>
      <c r="BW30" s="682"/>
      <c r="BX30" s="616">
        <v>97.1</v>
      </c>
      <c r="BY30" s="682"/>
      <c r="BZ30" s="682"/>
      <c r="CA30" s="682"/>
      <c r="CB30" s="683"/>
      <c r="CD30" s="686"/>
      <c r="CE30" s="687"/>
      <c r="CF30" s="636" t="s">
        <v>303</v>
      </c>
      <c r="CG30" s="637"/>
      <c r="CH30" s="637"/>
      <c r="CI30" s="637"/>
      <c r="CJ30" s="637"/>
      <c r="CK30" s="637"/>
      <c r="CL30" s="637"/>
      <c r="CM30" s="637"/>
      <c r="CN30" s="637"/>
      <c r="CO30" s="637"/>
      <c r="CP30" s="637"/>
      <c r="CQ30" s="638"/>
      <c r="CR30" s="621">
        <v>14930862</v>
      </c>
      <c r="CS30" s="622"/>
      <c r="CT30" s="622"/>
      <c r="CU30" s="622"/>
      <c r="CV30" s="622"/>
      <c r="CW30" s="622"/>
      <c r="CX30" s="622"/>
      <c r="CY30" s="623"/>
      <c r="CZ30" s="626">
        <v>8</v>
      </c>
      <c r="DA30" s="655"/>
      <c r="DB30" s="655"/>
      <c r="DC30" s="659"/>
      <c r="DD30" s="630">
        <v>14667115</v>
      </c>
      <c r="DE30" s="622"/>
      <c r="DF30" s="622"/>
      <c r="DG30" s="622"/>
      <c r="DH30" s="622"/>
      <c r="DI30" s="622"/>
      <c r="DJ30" s="622"/>
      <c r="DK30" s="623"/>
      <c r="DL30" s="630">
        <v>14667115</v>
      </c>
      <c r="DM30" s="622"/>
      <c r="DN30" s="622"/>
      <c r="DO30" s="622"/>
      <c r="DP30" s="622"/>
      <c r="DQ30" s="622"/>
      <c r="DR30" s="622"/>
      <c r="DS30" s="622"/>
      <c r="DT30" s="622"/>
      <c r="DU30" s="622"/>
      <c r="DV30" s="623"/>
      <c r="DW30" s="626">
        <v>13.5</v>
      </c>
      <c r="DX30" s="655"/>
      <c r="DY30" s="655"/>
      <c r="DZ30" s="655"/>
      <c r="EA30" s="655"/>
      <c r="EB30" s="655"/>
      <c r="EC30" s="656"/>
    </row>
    <row r="31" spans="2:133" ht="11.25" customHeight="1">
      <c r="B31" s="618" t="s">
        <v>304</v>
      </c>
      <c r="C31" s="619"/>
      <c r="D31" s="619"/>
      <c r="E31" s="619"/>
      <c r="F31" s="619"/>
      <c r="G31" s="619"/>
      <c r="H31" s="619"/>
      <c r="I31" s="619"/>
      <c r="J31" s="619"/>
      <c r="K31" s="619"/>
      <c r="L31" s="619"/>
      <c r="M31" s="619"/>
      <c r="N31" s="619"/>
      <c r="O31" s="619"/>
      <c r="P31" s="619"/>
      <c r="Q31" s="620"/>
      <c r="R31" s="621">
        <v>214390</v>
      </c>
      <c r="S31" s="622"/>
      <c r="T31" s="622"/>
      <c r="U31" s="622"/>
      <c r="V31" s="622"/>
      <c r="W31" s="622"/>
      <c r="X31" s="622"/>
      <c r="Y31" s="623"/>
      <c r="Z31" s="624">
        <v>0.1</v>
      </c>
      <c r="AA31" s="624"/>
      <c r="AB31" s="624"/>
      <c r="AC31" s="624"/>
      <c r="AD31" s="625" t="s">
        <v>227</v>
      </c>
      <c r="AE31" s="625"/>
      <c r="AF31" s="625"/>
      <c r="AG31" s="625"/>
      <c r="AH31" s="625"/>
      <c r="AI31" s="625"/>
      <c r="AJ31" s="625"/>
      <c r="AK31" s="625"/>
      <c r="AL31" s="626" t="s">
        <v>227</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99.3</v>
      </c>
      <c r="BH31" s="657"/>
      <c r="BI31" s="657"/>
      <c r="BJ31" s="657"/>
      <c r="BK31" s="657"/>
      <c r="BL31" s="657"/>
      <c r="BM31" s="627">
        <v>97.4</v>
      </c>
      <c r="BN31" s="679"/>
      <c r="BO31" s="679"/>
      <c r="BP31" s="679"/>
      <c r="BQ31" s="680"/>
      <c r="BR31" s="678">
        <v>99.2</v>
      </c>
      <c r="BS31" s="657"/>
      <c r="BT31" s="657"/>
      <c r="BU31" s="657"/>
      <c r="BV31" s="657"/>
      <c r="BW31" s="657"/>
      <c r="BX31" s="627">
        <v>96.8</v>
      </c>
      <c r="BY31" s="679"/>
      <c r="BZ31" s="679"/>
      <c r="CA31" s="679"/>
      <c r="CB31" s="680"/>
      <c r="CD31" s="686"/>
      <c r="CE31" s="687"/>
      <c r="CF31" s="636" t="s">
        <v>307</v>
      </c>
      <c r="CG31" s="637"/>
      <c r="CH31" s="637"/>
      <c r="CI31" s="637"/>
      <c r="CJ31" s="637"/>
      <c r="CK31" s="637"/>
      <c r="CL31" s="637"/>
      <c r="CM31" s="637"/>
      <c r="CN31" s="637"/>
      <c r="CO31" s="637"/>
      <c r="CP31" s="637"/>
      <c r="CQ31" s="638"/>
      <c r="CR31" s="621">
        <v>1458060</v>
      </c>
      <c r="CS31" s="657"/>
      <c r="CT31" s="657"/>
      <c r="CU31" s="657"/>
      <c r="CV31" s="657"/>
      <c r="CW31" s="657"/>
      <c r="CX31" s="657"/>
      <c r="CY31" s="658"/>
      <c r="CZ31" s="626">
        <v>0.8</v>
      </c>
      <c r="DA31" s="655"/>
      <c r="DB31" s="655"/>
      <c r="DC31" s="659"/>
      <c r="DD31" s="630">
        <v>1428765</v>
      </c>
      <c r="DE31" s="657"/>
      <c r="DF31" s="657"/>
      <c r="DG31" s="657"/>
      <c r="DH31" s="657"/>
      <c r="DI31" s="657"/>
      <c r="DJ31" s="657"/>
      <c r="DK31" s="658"/>
      <c r="DL31" s="630">
        <v>1428765</v>
      </c>
      <c r="DM31" s="657"/>
      <c r="DN31" s="657"/>
      <c r="DO31" s="657"/>
      <c r="DP31" s="657"/>
      <c r="DQ31" s="657"/>
      <c r="DR31" s="657"/>
      <c r="DS31" s="657"/>
      <c r="DT31" s="657"/>
      <c r="DU31" s="657"/>
      <c r="DV31" s="658"/>
      <c r="DW31" s="626">
        <v>1.3</v>
      </c>
      <c r="DX31" s="655"/>
      <c r="DY31" s="655"/>
      <c r="DZ31" s="655"/>
      <c r="EA31" s="655"/>
      <c r="EB31" s="655"/>
      <c r="EC31" s="656"/>
    </row>
    <row r="32" spans="2:133" ht="11.25" customHeight="1">
      <c r="B32" s="618" t="s">
        <v>308</v>
      </c>
      <c r="C32" s="619"/>
      <c r="D32" s="619"/>
      <c r="E32" s="619"/>
      <c r="F32" s="619"/>
      <c r="G32" s="619"/>
      <c r="H32" s="619"/>
      <c r="I32" s="619"/>
      <c r="J32" s="619"/>
      <c r="K32" s="619"/>
      <c r="L32" s="619"/>
      <c r="M32" s="619"/>
      <c r="N32" s="619"/>
      <c r="O32" s="619"/>
      <c r="P32" s="619"/>
      <c r="Q32" s="620"/>
      <c r="R32" s="621">
        <v>4196998</v>
      </c>
      <c r="S32" s="622"/>
      <c r="T32" s="622"/>
      <c r="U32" s="622"/>
      <c r="V32" s="622"/>
      <c r="W32" s="622"/>
      <c r="X32" s="622"/>
      <c r="Y32" s="623"/>
      <c r="Z32" s="624">
        <v>2.2000000000000002</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99.4</v>
      </c>
      <c r="BH32" s="691"/>
      <c r="BI32" s="691"/>
      <c r="BJ32" s="691"/>
      <c r="BK32" s="691"/>
      <c r="BL32" s="691"/>
      <c r="BM32" s="692">
        <v>97.7</v>
      </c>
      <c r="BN32" s="691"/>
      <c r="BO32" s="691"/>
      <c r="BP32" s="691"/>
      <c r="BQ32" s="693"/>
      <c r="BR32" s="690">
        <v>99.3</v>
      </c>
      <c r="BS32" s="691"/>
      <c r="BT32" s="691"/>
      <c r="BU32" s="691"/>
      <c r="BV32" s="691"/>
      <c r="BW32" s="691"/>
      <c r="BX32" s="692">
        <v>97.1</v>
      </c>
      <c r="BY32" s="691"/>
      <c r="BZ32" s="691"/>
      <c r="CA32" s="691"/>
      <c r="CB32" s="693"/>
      <c r="CD32" s="688"/>
      <c r="CE32" s="689"/>
      <c r="CF32" s="636" t="s">
        <v>310</v>
      </c>
      <c r="CG32" s="637"/>
      <c r="CH32" s="637"/>
      <c r="CI32" s="637"/>
      <c r="CJ32" s="637"/>
      <c r="CK32" s="637"/>
      <c r="CL32" s="637"/>
      <c r="CM32" s="637"/>
      <c r="CN32" s="637"/>
      <c r="CO32" s="637"/>
      <c r="CP32" s="637"/>
      <c r="CQ32" s="638"/>
      <c r="CR32" s="621" t="s">
        <v>122</v>
      </c>
      <c r="CS32" s="622"/>
      <c r="CT32" s="622"/>
      <c r="CU32" s="622"/>
      <c r="CV32" s="622"/>
      <c r="CW32" s="622"/>
      <c r="CX32" s="622"/>
      <c r="CY32" s="623"/>
      <c r="CZ32" s="626" t="s">
        <v>122</v>
      </c>
      <c r="DA32" s="655"/>
      <c r="DB32" s="655"/>
      <c r="DC32" s="659"/>
      <c r="DD32" s="630" t="s">
        <v>122</v>
      </c>
      <c r="DE32" s="622"/>
      <c r="DF32" s="622"/>
      <c r="DG32" s="622"/>
      <c r="DH32" s="622"/>
      <c r="DI32" s="622"/>
      <c r="DJ32" s="622"/>
      <c r="DK32" s="623"/>
      <c r="DL32" s="630" t="s">
        <v>227</v>
      </c>
      <c r="DM32" s="622"/>
      <c r="DN32" s="622"/>
      <c r="DO32" s="622"/>
      <c r="DP32" s="622"/>
      <c r="DQ32" s="622"/>
      <c r="DR32" s="622"/>
      <c r="DS32" s="622"/>
      <c r="DT32" s="622"/>
      <c r="DU32" s="622"/>
      <c r="DV32" s="623"/>
      <c r="DW32" s="626" t="s">
        <v>227</v>
      </c>
      <c r="DX32" s="655"/>
      <c r="DY32" s="655"/>
      <c r="DZ32" s="655"/>
      <c r="EA32" s="655"/>
      <c r="EB32" s="655"/>
      <c r="EC32" s="656"/>
    </row>
    <row r="33" spans="2:133" ht="11.25" customHeight="1">
      <c r="B33" s="618" t="s">
        <v>311</v>
      </c>
      <c r="C33" s="619"/>
      <c r="D33" s="619"/>
      <c r="E33" s="619"/>
      <c r="F33" s="619"/>
      <c r="G33" s="619"/>
      <c r="H33" s="619"/>
      <c r="I33" s="619"/>
      <c r="J33" s="619"/>
      <c r="K33" s="619"/>
      <c r="L33" s="619"/>
      <c r="M33" s="619"/>
      <c r="N33" s="619"/>
      <c r="O33" s="619"/>
      <c r="P33" s="619"/>
      <c r="Q33" s="620"/>
      <c r="R33" s="621">
        <v>3501947</v>
      </c>
      <c r="S33" s="622"/>
      <c r="T33" s="622"/>
      <c r="U33" s="622"/>
      <c r="V33" s="622"/>
      <c r="W33" s="622"/>
      <c r="X33" s="622"/>
      <c r="Y33" s="623"/>
      <c r="Z33" s="624">
        <v>1.8</v>
      </c>
      <c r="AA33" s="624"/>
      <c r="AB33" s="624"/>
      <c r="AC33" s="624"/>
      <c r="AD33" s="625" t="s">
        <v>122</v>
      </c>
      <c r="AE33" s="625"/>
      <c r="AF33" s="625"/>
      <c r="AG33" s="625"/>
      <c r="AH33" s="625"/>
      <c r="AI33" s="625"/>
      <c r="AJ33" s="625"/>
      <c r="AK33" s="625"/>
      <c r="AL33" s="626" t="s">
        <v>227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65559600</v>
      </c>
      <c r="CS33" s="657"/>
      <c r="CT33" s="657"/>
      <c r="CU33" s="657"/>
      <c r="CV33" s="657"/>
      <c r="CW33" s="657"/>
      <c r="CX33" s="657"/>
      <c r="CY33" s="658"/>
      <c r="CZ33" s="626">
        <v>35</v>
      </c>
      <c r="DA33" s="655"/>
      <c r="DB33" s="655"/>
      <c r="DC33" s="659"/>
      <c r="DD33" s="630">
        <v>50582635</v>
      </c>
      <c r="DE33" s="657"/>
      <c r="DF33" s="657"/>
      <c r="DG33" s="657"/>
      <c r="DH33" s="657"/>
      <c r="DI33" s="657"/>
      <c r="DJ33" s="657"/>
      <c r="DK33" s="658"/>
      <c r="DL33" s="630">
        <v>38190622</v>
      </c>
      <c r="DM33" s="657"/>
      <c r="DN33" s="657"/>
      <c r="DO33" s="657"/>
      <c r="DP33" s="657"/>
      <c r="DQ33" s="657"/>
      <c r="DR33" s="657"/>
      <c r="DS33" s="657"/>
      <c r="DT33" s="657"/>
      <c r="DU33" s="657"/>
      <c r="DV33" s="658"/>
      <c r="DW33" s="626">
        <v>35.1</v>
      </c>
      <c r="DX33" s="655"/>
      <c r="DY33" s="655"/>
      <c r="DZ33" s="655"/>
      <c r="EA33" s="655"/>
      <c r="EB33" s="655"/>
      <c r="EC33" s="656"/>
    </row>
    <row r="34" spans="2:133" ht="11.25" customHeight="1">
      <c r="B34" s="618" t="s">
        <v>313</v>
      </c>
      <c r="C34" s="619"/>
      <c r="D34" s="619"/>
      <c r="E34" s="619"/>
      <c r="F34" s="619"/>
      <c r="G34" s="619"/>
      <c r="H34" s="619"/>
      <c r="I34" s="619"/>
      <c r="J34" s="619"/>
      <c r="K34" s="619"/>
      <c r="L34" s="619"/>
      <c r="M34" s="619"/>
      <c r="N34" s="619"/>
      <c r="O34" s="619"/>
      <c r="P34" s="619"/>
      <c r="Q34" s="620"/>
      <c r="R34" s="621">
        <v>5472962</v>
      </c>
      <c r="S34" s="622"/>
      <c r="T34" s="622"/>
      <c r="U34" s="622"/>
      <c r="V34" s="622"/>
      <c r="W34" s="622"/>
      <c r="X34" s="622"/>
      <c r="Y34" s="623"/>
      <c r="Z34" s="624">
        <v>2.9</v>
      </c>
      <c r="AA34" s="624"/>
      <c r="AB34" s="624"/>
      <c r="AC34" s="624"/>
      <c r="AD34" s="625">
        <v>11581</v>
      </c>
      <c r="AE34" s="625"/>
      <c r="AF34" s="625"/>
      <c r="AG34" s="625"/>
      <c r="AH34" s="625"/>
      <c r="AI34" s="625"/>
      <c r="AJ34" s="625"/>
      <c r="AK34" s="625"/>
      <c r="AL34" s="626">
        <v>0</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24146908</v>
      </c>
      <c r="CS34" s="622"/>
      <c r="CT34" s="622"/>
      <c r="CU34" s="622"/>
      <c r="CV34" s="622"/>
      <c r="CW34" s="622"/>
      <c r="CX34" s="622"/>
      <c r="CY34" s="623"/>
      <c r="CZ34" s="626">
        <v>12.9</v>
      </c>
      <c r="DA34" s="655"/>
      <c r="DB34" s="655"/>
      <c r="DC34" s="659"/>
      <c r="DD34" s="630">
        <v>17955366</v>
      </c>
      <c r="DE34" s="622"/>
      <c r="DF34" s="622"/>
      <c r="DG34" s="622"/>
      <c r="DH34" s="622"/>
      <c r="DI34" s="622"/>
      <c r="DJ34" s="622"/>
      <c r="DK34" s="623"/>
      <c r="DL34" s="630">
        <v>16553401</v>
      </c>
      <c r="DM34" s="622"/>
      <c r="DN34" s="622"/>
      <c r="DO34" s="622"/>
      <c r="DP34" s="622"/>
      <c r="DQ34" s="622"/>
      <c r="DR34" s="622"/>
      <c r="DS34" s="622"/>
      <c r="DT34" s="622"/>
      <c r="DU34" s="622"/>
      <c r="DV34" s="623"/>
      <c r="DW34" s="626">
        <v>15.2</v>
      </c>
      <c r="DX34" s="655"/>
      <c r="DY34" s="655"/>
      <c r="DZ34" s="655"/>
      <c r="EA34" s="655"/>
      <c r="EB34" s="655"/>
      <c r="EC34" s="656"/>
    </row>
    <row r="35" spans="2:133" ht="11.25" customHeight="1">
      <c r="B35" s="618" t="s">
        <v>317</v>
      </c>
      <c r="C35" s="619"/>
      <c r="D35" s="619"/>
      <c r="E35" s="619"/>
      <c r="F35" s="619"/>
      <c r="G35" s="619"/>
      <c r="H35" s="619"/>
      <c r="I35" s="619"/>
      <c r="J35" s="619"/>
      <c r="K35" s="619"/>
      <c r="L35" s="619"/>
      <c r="M35" s="619"/>
      <c r="N35" s="619"/>
      <c r="O35" s="619"/>
      <c r="P35" s="619"/>
      <c r="Q35" s="620"/>
      <c r="R35" s="621">
        <v>15768100</v>
      </c>
      <c r="S35" s="622"/>
      <c r="T35" s="622"/>
      <c r="U35" s="622"/>
      <c r="V35" s="622"/>
      <c r="W35" s="622"/>
      <c r="X35" s="622"/>
      <c r="Y35" s="623"/>
      <c r="Z35" s="624">
        <v>8.1999999999999993</v>
      </c>
      <c r="AA35" s="624"/>
      <c r="AB35" s="624"/>
      <c r="AC35" s="624"/>
      <c r="AD35" s="625" t="s">
        <v>122</v>
      </c>
      <c r="AE35" s="625"/>
      <c r="AF35" s="625"/>
      <c r="AG35" s="625"/>
      <c r="AH35" s="625"/>
      <c r="AI35" s="625"/>
      <c r="AJ35" s="625"/>
      <c r="AK35" s="625"/>
      <c r="AL35" s="626" t="s">
        <v>227</v>
      </c>
      <c r="AM35" s="627"/>
      <c r="AN35" s="627"/>
      <c r="AO35" s="628"/>
      <c r="AP35" s="214"/>
      <c r="AQ35" s="694" t="s">
        <v>318</v>
      </c>
      <c r="AR35" s="695"/>
      <c r="AS35" s="695"/>
      <c r="AT35" s="695"/>
      <c r="AU35" s="695"/>
      <c r="AV35" s="695"/>
      <c r="AW35" s="695"/>
      <c r="AX35" s="695"/>
      <c r="AY35" s="696"/>
      <c r="AZ35" s="610">
        <v>25982567</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1981631</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1290752</v>
      </c>
      <c r="CS35" s="657"/>
      <c r="CT35" s="657"/>
      <c r="CU35" s="657"/>
      <c r="CV35" s="657"/>
      <c r="CW35" s="657"/>
      <c r="CX35" s="657"/>
      <c r="CY35" s="658"/>
      <c r="CZ35" s="626">
        <v>0.7</v>
      </c>
      <c r="DA35" s="655"/>
      <c r="DB35" s="655"/>
      <c r="DC35" s="659"/>
      <c r="DD35" s="630">
        <v>1138568</v>
      </c>
      <c r="DE35" s="657"/>
      <c r="DF35" s="657"/>
      <c r="DG35" s="657"/>
      <c r="DH35" s="657"/>
      <c r="DI35" s="657"/>
      <c r="DJ35" s="657"/>
      <c r="DK35" s="658"/>
      <c r="DL35" s="630">
        <v>1138568</v>
      </c>
      <c r="DM35" s="657"/>
      <c r="DN35" s="657"/>
      <c r="DO35" s="657"/>
      <c r="DP35" s="657"/>
      <c r="DQ35" s="657"/>
      <c r="DR35" s="657"/>
      <c r="DS35" s="657"/>
      <c r="DT35" s="657"/>
      <c r="DU35" s="657"/>
      <c r="DV35" s="658"/>
      <c r="DW35" s="626">
        <v>1</v>
      </c>
      <c r="DX35" s="655"/>
      <c r="DY35" s="655"/>
      <c r="DZ35" s="655"/>
      <c r="EA35" s="655"/>
      <c r="EB35" s="655"/>
      <c r="EC35" s="656"/>
    </row>
    <row r="36" spans="2:133" ht="11.25" customHeight="1">
      <c r="B36" s="618" t="s">
        <v>321</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227</v>
      </c>
      <c r="AE36" s="625"/>
      <c r="AF36" s="625"/>
      <c r="AG36" s="625"/>
      <c r="AH36" s="625"/>
      <c r="AI36" s="625"/>
      <c r="AJ36" s="625"/>
      <c r="AK36" s="625"/>
      <c r="AL36" s="626" t="s">
        <v>122</v>
      </c>
      <c r="AM36" s="627"/>
      <c r="AN36" s="627"/>
      <c r="AO36" s="628"/>
      <c r="AQ36" s="698" t="s">
        <v>322</v>
      </c>
      <c r="AR36" s="699"/>
      <c r="AS36" s="699"/>
      <c r="AT36" s="699"/>
      <c r="AU36" s="699"/>
      <c r="AV36" s="699"/>
      <c r="AW36" s="699"/>
      <c r="AX36" s="699"/>
      <c r="AY36" s="700"/>
      <c r="AZ36" s="621">
        <v>6262601</v>
      </c>
      <c r="BA36" s="622"/>
      <c r="BB36" s="622"/>
      <c r="BC36" s="622"/>
      <c r="BD36" s="657"/>
      <c r="BE36" s="657"/>
      <c r="BF36" s="680"/>
      <c r="BG36" s="636" t="s">
        <v>323</v>
      </c>
      <c r="BH36" s="637"/>
      <c r="BI36" s="637"/>
      <c r="BJ36" s="637"/>
      <c r="BK36" s="637"/>
      <c r="BL36" s="637"/>
      <c r="BM36" s="637"/>
      <c r="BN36" s="637"/>
      <c r="BO36" s="637"/>
      <c r="BP36" s="637"/>
      <c r="BQ36" s="637"/>
      <c r="BR36" s="637"/>
      <c r="BS36" s="637"/>
      <c r="BT36" s="637"/>
      <c r="BU36" s="638"/>
      <c r="BV36" s="621">
        <v>121196</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13857539</v>
      </c>
      <c r="CS36" s="622"/>
      <c r="CT36" s="622"/>
      <c r="CU36" s="622"/>
      <c r="CV36" s="622"/>
      <c r="CW36" s="622"/>
      <c r="CX36" s="622"/>
      <c r="CY36" s="623"/>
      <c r="CZ36" s="626">
        <v>7.4</v>
      </c>
      <c r="DA36" s="655"/>
      <c r="DB36" s="655"/>
      <c r="DC36" s="659"/>
      <c r="DD36" s="630">
        <v>11774180</v>
      </c>
      <c r="DE36" s="622"/>
      <c r="DF36" s="622"/>
      <c r="DG36" s="622"/>
      <c r="DH36" s="622"/>
      <c r="DI36" s="622"/>
      <c r="DJ36" s="622"/>
      <c r="DK36" s="623"/>
      <c r="DL36" s="630">
        <v>6846348</v>
      </c>
      <c r="DM36" s="622"/>
      <c r="DN36" s="622"/>
      <c r="DO36" s="622"/>
      <c r="DP36" s="622"/>
      <c r="DQ36" s="622"/>
      <c r="DR36" s="622"/>
      <c r="DS36" s="622"/>
      <c r="DT36" s="622"/>
      <c r="DU36" s="622"/>
      <c r="DV36" s="623"/>
      <c r="DW36" s="626">
        <v>6.3</v>
      </c>
      <c r="DX36" s="655"/>
      <c r="DY36" s="655"/>
      <c r="DZ36" s="655"/>
      <c r="EA36" s="655"/>
      <c r="EB36" s="655"/>
      <c r="EC36" s="656"/>
    </row>
    <row r="37" spans="2:133" ht="11.25" customHeight="1">
      <c r="B37" s="618" t="s">
        <v>325</v>
      </c>
      <c r="C37" s="619"/>
      <c r="D37" s="619"/>
      <c r="E37" s="619"/>
      <c r="F37" s="619"/>
      <c r="G37" s="619"/>
      <c r="H37" s="619"/>
      <c r="I37" s="619"/>
      <c r="J37" s="619"/>
      <c r="K37" s="619"/>
      <c r="L37" s="619"/>
      <c r="M37" s="619"/>
      <c r="N37" s="619"/>
      <c r="O37" s="619"/>
      <c r="P37" s="619"/>
      <c r="Q37" s="620"/>
      <c r="R37" s="621">
        <v>8119400</v>
      </c>
      <c r="S37" s="622"/>
      <c r="T37" s="622"/>
      <c r="U37" s="622"/>
      <c r="V37" s="622"/>
      <c r="W37" s="622"/>
      <c r="X37" s="622"/>
      <c r="Y37" s="623"/>
      <c r="Z37" s="624">
        <v>4.2</v>
      </c>
      <c r="AA37" s="624"/>
      <c r="AB37" s="624"/>
      <c r="AC37" s="624"/>
      <c r="AD37" s="625" t="s">
        <v>227</v>
      </c>
      <c r="AE37" s="625"/>
      <c r="AF37" s="625"/>
      <c r="AG37" s="625"/>
      <c r="AH37" s="625"/>
      <c r="AI37" s="625"/>
      <c r="AJ37" s="625"/>
      <c r="AK37" s="625"/>
      <c r="AL37" s="626" t="s">
        <v>227</v>
      </c>
      <c r="AM37" s="627"/>
      <c r="AN37" s="627"/>
      <c r="AO37" s="628"/>
      <c r="AQ37" s="698" t="s">
        <v>326</v>
      </c>
      <c r="AR37" s="699"/>
      <c r="AS37" s="699"/>
      <c r="AT37" s="699"/>
      <c r="AU37" s="699"/>
      <c r="AV37" s="699"/>
      <c r="AW37" s="699"/>
      <c r="AX37" s="699"/>
      <c r="AY37" s="700"/>
      <c r="AZ37" s="621">
        <v>466262</v>
      </c>
      <c r="BA37" s="622"/>
      <c r="BB37" s="622"/>
      <c r="BC37" s="622"/>
      <c r="BD37" s="657"/>
      <c r="BE37" s="657"/>
      <c r="BF37" s="680"/>
      <c r="BG37" s="636" t="s">
        <v>327</v>
      </c>
      <c r="BH37" s="637"/>
      <c r="BI37" s="637"/>
      <c r="BJ37" s="637"/>
      <c r="BK37" s="637"/>
      <c r="BL37" s="637"/>
      <c r="BM37" s="637"/>
      <c r="BN37" s="637"/>
      <c r="BO37" s="637"/>
      <c r="BP37" s="637"/>
      <c r="BQ37" s="637"/>
      <c r="BR37" s="637"/>
      <c r="BS37" s="637"/>
      <c r="BT37" s="637"/>
      <c r="BU37" s="638"/>
      <c r="BV37" s="621">
        <v>70904</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1070700</v>
      </c>
      <c r="CS37" s="657"/>
      <c r="CT37" s="657"/>
      <c r="CU37" s="657"/>
      <c r="CV37" s="657"/>
      <c r="CW37" s="657"/>
      <c r="CX37" s="657"/>
      <c r="CY37" s="658"/>
      <c r="CZ37" s="626">
        <v>0.6</v>
      </c>
      <c r="DA37" s="655"/>
      <c r="DB37" s="655"/>
      <c r="DC37" s="659"/>
      <c r="DD37" s="630">
        <v>1021718</v>
      </c>
      <c r="DE37" s="657"/>
      <c r="DF37" s="657"/>
      <c r="DG37" s="657"/>
      <c r="DH37" s="657"/>
      <c r="DI37" s="657"/>
      <c r="DJ37" s="657"/>
      <c r="DK37" s="658"/>
      <c r="DL37" s="630">
        <v>1021718</v>
      </c>
      <c r="DM37" s="657"/>
      <c r="DN37" s="657"/>
      <c r="DO37" s="657"/>
      <c r="DP37" s="657"/>
      <c r="DQ37" s="657"/>
      <c r="DR37" s="657"/>
      <c r="DS37" s="657"/>
      <c r="DT37" s="657"/>
      <c r="DU37" s="657"/>
      <c r="DV37" s="658"/>
      <c r="DW37" s="626">
        <v>0.9</v>
      </c>
      <c r="DX37" s="655"/>
      <c r="DY37" s="655"/>
      <c r="DZ37" s="655"/>
      <c r="EA37" s="655"/>
      <c r="EB37" s="655"/>
      <c r="EC37" s="656"/>
    </row>
    <row r="38" spans="2:133" ht="11.25" customHeight="1">
      <c r="B38" s="666" t="s">
        <v>329</v>
      </c>
      <c r="C38" s="667"/>
      <c r="D38" s="667"/>
      <c r="E38" s="667"/>
      <c r="F38" s="667"/>
      <c r="G38" s="667"/>
      <c r="H38" s="667"/>
      <c r="I38" s="667"/>
      <c r="J38" s="667"/>
      <c r="K38" s="667"/>
      <c r="L38" s="667"/>
      <c r="M38" s="667"/>
      <c r="N38" s="667"/>
      <c r="O38" s="667"/>
      <c r="P38" s="667"/>
      <c r="Q38" s="668"/>
      <c r="R38" s="701">
        <v>191556513</v>
      </c>
      <c r="S38" s="702"/>
      <c r="T38" s="702"/>
      <c r="U38" s="702"/>
      <c r="V38" s="702"/>
      <c r="W38" s="702"/>
      <c r="X38" s="702"/>
      <c r="Y38" s="703"/>
      <c r="Z38" s="704">
        <v>100</v>
      </c>
      <c r="AA38" s="704"/>
      <c r="AB38" s="704"/>
      <c r="AC38" s="704"/>
      <c r="AD38" s="705">
        <v>100548532</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v>305571</v>
      </c>
      <c r="BA38" s="622"/>
      <c r="BB38" s="622"/>
      <c r="BC38" s="622"/>
      <c r="BD38" s="657"/>
      <c r="BE38" s="657"/>
      <c r="BF38" s="680"/>
      <c r="BG38" s="636" t="s">
        <v>331</v>
      </c>
      <c r="BH38" s="637"/>
      <c r="BI38" s="637"/>
      <c r="BJ38" s="637"/>
      <c r="BK38" s="637"/>
      <c r="BL38" s="637"/>
      <c r="BM38" s="637"/>
      <c r="BN38" s="637"/>
      <c r="BO38" s="637"/>
      <c r="BP38" s="637"/>
      <c r="BQ38" s="637"/>
      <c r="BR38" s="637"/>
      <c r="BS38" s="637"/>
      <c r="BT38" s="637"/>
      <c r="BU38" s="638"/>
      <c r="BV38" s="621">
        <v>108696</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19028035</v>
      </c>
      <c r="CS38" s="622"/>
      <c r="CT38" s="622"/>
      <c r="CU38" s="622"/>
      <c r="CV38" s="622"/>
      <c r="CW38" s="622"/>
      <c r="CX38" s="622"/>
      <c r="CY38" s="623"/>
      <c r="CZ38" s="626">
        <v>10.199999999999999</v>
      </c>
      <c r="DA38" s="655"/>
      <c r="DB38" s="655"/>
      <c r="DC38" s="659"/>
      <c r="DD38" s="630">
        <v>15541273</v>
      </c>
      <c r="DE38" s="622"/>
      <c r="DF38" s="622"/>
      <c r="DG38" s="622"/>
      <c r="DH38" s="622"/>
      <c r="DI38" s="622"/>
      <c r="DJ38" s="622"/>
      <c r="DK38" s="623"/>
      <c r="DL38" s="630">
        <v>13627861</v>
      </c>
      <c r="DM38" s="622"/>
      <c r="DN38" s="622"/>
      <c r="DO38" s="622"/>
      <c r="DP38" s="622"/>
      <c r="DQ38" s="622"/>
      <c r="DR38" s="622"/>
      <c r="DS38" s="622"/>
      <c r="DT38" s="622"/>
      <c r="DU38" s="622"/>
      <c r="DV38" s="623"/>
      <c r="DW38" s="626">
        <v>12.5</v>
      </c>
      <c r="DX38" s="655"/>
      <c r="DY38" s="655"/>
      <c r="DZ38" s="655"/>
      <c r="EA38" s="655"/>
      <c r="EB38" s="655"/>
      <c r="EC38" s="656"/>
    </row>
    <row r="39" spans="2:133" ht="11.25" customHeight="1">
      <c r="AQ39" s="698" t="s">
        <v>333</v>
      </c>
      <c r="AR39" s="699"/>
      <c r="AS39" s="699"/>
      <c r="AT39" s="699"/>
      <c r="AU39" s="699"/>
      <c r="AV39" s="699"/>
      <c r="AW39" s="699"/>
      <c r="AX39" s="699"/>
      <c r="AY39" s="700"/>
      <c r="AZ39" s="621">
        <v>225558</v>
      </c>
      <c r="BA39" s="622"/>
      <c r="BB39" s="622"/>
      <c r="BC39" s="622"/>
      <c r="BD39" s="657"/>
      <c r="BE39" s="657"/>
      <c r="BF39" s="680"/>
      <c r="BG39" s="712" t="s">
        <v>334</v>
      </c>
      <c r="BH39" s="713"/>
      <c r="BI39" s="713"/>
      <c r="BJ39" s="713"/>
      <c r="BK39" s="713"/>
      <c r="BL39" s="215"/>
      <c r="BM39" s="637" t="s">
        <v>335</v>
      </c>
      <c r="BN39" s="637"/>
      <c r="BO39" s="637"/>
      <c r="BP39" s="637"/>
      <c r="BQ39" s="637"/>
      <c r="BR39" s="637"/>
      <c r="BS39" s="637"/>
      <c r="BT39" s="637"/>
      <c r="BU39" s="638"/>
      <c r="BV39" s="621">
        <v>84</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2397416</v>
      </c>
      <c r="CS39" s="657"/>
      <c r="CT39" s="657"/>
      <c r="CU39" s="657"/>
      <c r="CV39" s="657"/>
      <c r="CW39" s="657"/>
      <c r="CX39" s="657"/>
      <c r="CY39" s="658"/>
      <c r="CZ39" s="626">
        <v>1.3</v>
      </c>
      <c r="DA39" s="655"/>
      <c r="DB39" s="655"/>
      <c r="DC39" s="659"/>
      <c r="DD39" s="630">
        <v>2352172</v>
      </c>
      <c r="DE39" s="657"/>
      <c r="DF39" s="657"/>
      <c r="DG39" s="657"/>
      <c r="DH39" s="657"/>
      <c r="DI39" s="657"/>
      <c r="DJ39" s="657"/>
      <c r="DK39" s="658"/>
      <c r="DL39" s="630" t="s">
        <v>227</v>
      </c>
      <c r="DM39" s="657"/>
      <c r="DN39" s="657"/>
      <c r="DO39" s="657"/>
      <c r="DP39" s="657"/>
      <c r="DQ39" s="657"/>
      <c r="DR39" s="657"/>
      <c r="DS39" s="657"/>
      <c r="DT39" s="657"/>
      <c r="DU39" s="657"/>
      <c r="DV39" s="658"/>
      <c r="DW39" s="626" t="s">
        <v>122</v>
      </c>
      <c r="DX39" s="655"/>
      <c r="DY39" s="655"/>
      <c r="DZ39" s="655"/>
      <c r="EA39" s="655"/>
      <c r="EB39" s="655"/>
      <c r="EC39" s="656"/>
    </row>
    <row r="40" spans="2:133" ht="11.25" customHeight="1">
      <c r="AQ40" s="698" t="s">
        <v>337</v>
      </c>
      <c r="AR40" s="699"/>
      <c r="AS40" s="699"/>
      <c r="AT40" s="699"/>
      <c r="AU40" s="699"/>
      <c r="AV40" s="699"/>
      <c r="AW40" s="699"/>
      <c r="AX40" s="699"/>
      <c r="AY40" s="700"/>
      <c r="AZ40" s="621">
        <v>5566530</v>
      </c>
      <c r="BA40" s="622"/>
      <c r="BB40" s="622"/>
      <c r="BC40" s="622"/>
      <c r="BD40" s="657"/>
      <c r="BE40" s="657"/>
      <c r="BF40" s="680"/>
      <c r="BG40" s="712"/>
      <c r="BH40" s="713"/>
      <c r="BI40" s="713"/>
      <c r="BJ40" s="713"/>
      <c r="BK40" s="713"/>
      <c r="BL40" s="215"/>
      <c r="BM40" s="637" t="s">
        <v>338</v>
      </c>
      <c r="BN40" s="637"/>
      <c r="BO40" s="637"/>
      <c r="BP40" s="637"/>
      <c r="BQ40" s="637"/>
      <c r="BR40" s="637"/>
      <c r="BS40" s="637"/>
      <c r="BT40" s="637"/>
      <c r="BU40" s="638"/>
      <c r="BV40" s="621">
        <v>126</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4838950</v>
      </c>
      <c r="CS40" s="622"/>
      <c r="CT40" s="622"/>
      <c r="CU40" s="622"/>
      <c r="CV40" s="622"/>
      <c r="CW40" s="622"/>
      <c r="CX40" s="622"/>
      <c r="CY40" s="623"/>
      <c r="CZ40" s="626">
        <v>2.6</v>
      </c>
      <c r="DA40" s="655"/>
      <c r="DB40" s="655"/>
      <c r="DC40" s="659"/>
      <c r="DD40" s="630">
        <v>1821076</v>
      </c>
      <c r="DE40" s="622"/>
      <c r="DF40" s="622"/>
      <c r="DG40" s="622"/>
      <c r="DH40" s="622"/>
      <c r="DI40" s="622"/>
      <c r="DJ40" s="622"/>
      <c r="DK40" s="623"/>
      <c r="DL40" s="630">
        <v>24444</v>
      </c>
      <c r="DM40" s="622"/>
      <c r="DN40" s="622"/>
      <c r="DO40" s="622"/>
      <c r="DP40" s="622"/>
      <c r="DQ40" s="622"/>
      <c r="DR40" s="622"/>
      <c r="DS40" s="622"/>
      <c r="DT40" s="622"/>
      <c r="DU40" s="622"/>
      <c r="DV40" s="623"/>
      <c r="DW40" s="626">
        <v>0</v>
      </c>
      <c r="DX40" s="655"/>
      <c r="DY40" s="655"/>
      <c r="DZ40" s="655"/>
      <c r="EA40" s="655"/>
      <c r="EB40" s="655"/>
      <c r="EC40" s="656"/>
    </row>
    <row r="41" spans="2:133" ht="11.25" customHeight="1">
      <c r="AQ41" s="708" t="s">
        <v>340</v>
      </c>
      <c r="AR41" s="709"/>
      <c r="AS41" s="709"/>
      <c r="AT41" s="709"/>
      <c r="AU41" s="709"/>
      <c r="AV41" s="709"/>
      <c r="AW41" s="709"/>
      <c r="AX41" s="709"/>
      <c r="AY41" s="710"/>
      <c r="AZ41" s="701">
        <v>13156045</v>
      </c>
      <c r="BA41" s="702"/>
      <c r="BB41" s="702"/>
      <c r="BC41" s="702"/>
      <c r="BD41" s="691"/>
      <c r="BE41" s="691"/>
      <c r="BF41" s="693"/>
      <c r="BG41" s="714"/>
      <c r="BH41" s="715"/>
      <c r="BI41" s="715"/>
      <c r="BJ41" s="715"/>
      <c r="BK41" s="715"/>
      <c r="BL41" s="216"/>
      <c r="BM41" s="646" t="s">
        <v>341</v>
      </c>
      <c r="BN41" s="646"/>
      <c r="BO41" s="646"/>
      <c r="BP41" s="646"/>
      <c r="BQ41" s="646"/>
      <c r="BR41" s="646"/>
      <c r="BS41" s="646"/>
      <c r="BT41" s="646"/>
      <c r="BU41" s="647"/>
      <c r="BV41" s="701">
        <v>342</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122</v>
      </c>
      <c r="DA41" s="655"/>
      <c r="DB41" s="655"/>
      <c r="DC41" s="659"/>
      <c r="DD41" s="630" t="s">
        <v>227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17955205</v>
      </c>
      <c r="CS42" s="622"/>
      <c r="CT42" s="622"/>
      <c r="CU42" s="622"/>
      <c r="CV42" s="622"/>
      <c r="CW42" s="622"/>
      <c r="CX42" s="622"/>
      <c r="CY42" s="623"/>
      <c r="CZ42" s="626">
        <v>9.6</v>
      </c>
      <c r="DA42" s="627"/>
      <c r="DB42" s="627"/>
      <c r="DC42" s="722"/>
      <c r="DD42" s="630">
        <v>4016122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179766</v>
      </c>
      <c r="CS43" s="657"/>
      <c r="CT43" s="657"/>
      <c r="CU43" s="657"/>
      <c r="CV43" s="657"/>
      <c r="CW43" s="657"/>
      <c r="CX43" s="657"/>
      <c r="CY43" s="658"/>
      <c r="CZ43" s="626">
        <v>0.1</v>
      </c>
      <c r="DA43" s="655"/>
      <c r="DB43" s="655"/>
      <c r="DC43" s="659"/>
      <c r="DD43" s="630">
        <v>158660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347</v>
      </c>
      <c r="CD44" s="733" t="s">
        <v>299</v>
      </c>
      <c r="CE44" s="734"/>
      <c r="CF44" s="618" t="s">
        <v>348</v>
      </c>
      <c r="CG44" s="619"/>
      <c r="CH44" s="619"/>
      <c r="CI44" s="619"/>
      <c r="CJ44" s="619"/>
      <c r="CK44" s="619"/>
      <c r="CL44" s="619"/>
      <c r="CM44" s="619"/>
      <c r="CN44" s="619"/>
      <c r="CO44" s="619"/>
      <c r="CP44" s="619"/>
      <c r="CQ44" s="620"/>
      <c r="CR44" s="621">
        <v>17861898</v>
      </c>
      <c r="CS44" s="622"/>
      <c r="CT44" s="622"/>
      <c r="CU44" s="622"/>
      <c r="CV44" s="622"/>
      <c r="CW44" s="622"/>
      <c r="CX44" s="622"/>
      <c r="CY44" s="623"/>
      <c r="CZ44" s="626">
        <v>9.5</v>
      </c>
      <c r="DA44" s="627"/>
      <c r="DB44" s="627"/>
      <c r="DC44" s="722"/>
      <c r="DD44" s="630">
        <v>3980781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349</v>
      </c>
      <c r="CG45" s="619"/>
      <c r="CH45" s="619"/>
      <c r="CI45" s="619"/>
      <c r="CJ45" s="619"/>
      <c r="CK45" s="619"/>
      <c r="CL45" s="619"/>
      <c r="CM45" s="619"/>
      <c r="CN45" s="619"/>
      <c r="CO45" s="619"/>
      <c r="CP45" s="619"/>
      <c r="CQ45" s="620"/>
      <c r="CR45" s="621">
        <v>11723449</v>
      </c>
      <c r="CS45" s="657"/>
      <c r="CT45" s="657"/>
      <c r="CU45" s="657"/>
      <c r="CV45" s="657"/>
      <c r="CW45" s="657"/>
      <c r="CX45" s="657"/>
      <c r="CY45" s="658"/>
      <c r="CZ45" s="626">
        <v>6.3</v>
      </c>
      <c r="DA45" s="655"/>
      <c r="DB45" s="655"/>
      <c r="DC45" s="659"/>
      <c r="DD45" s="630">
        <v>791871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350</v>
      </c>
      <c r="CG46" s="619"/>
      <c r="CH46" s="619"/>
      <c r="CI46" s="619"/>
      <c r="CJ46" s="619"/>
      <c r="CK46" s="619"/>
      <c r="CL46" s="619"/>
      <c r="CM46" s="619"/>
      <c r="CN46" s="619"/>
      <c r="CO46" s="619"/>
      <c r="CP46" s="619"/>
      <c r="CQ46" s="620"/>
      <c r="CR46" s="621">
        <v>5251273</v>
      </c>
      <c r="CS46" s="622"/>
      <c r="CT46" s="622"/>
      <c r="CU46" s="622"/>
      <c r="CV46" s="622"/>
      <c r="CW46" s="622"/>
      <c r="CX46" s="622"/>
      <c r="CY46" s="623"/>
      <c r="CZ46" s="626">
        <v>2.8</v>
      </c>
      <c r="DA46" s="627"/>
      <c r="DB46" s="627"/>
      <c r="DC46" s="722"/>
      <c r="DD46" s="630">
        <v>2929897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351</v>
      </c>
      <c r="CG47" s="619"/>
      <c r="CH47" s="619"/>
      <c r="CI47" s="619"/>
      <c r="CJ47" s="619"/>
      <c r="CK47" s="619"/>
      <c r="CL47" s="619"/>
      <c r="CM47" s="619"/>
      <c r="CN47" s="619"/>
      <c r="CO47" s="619"/>
      <c r="CP47" s="619"/>
      <c r="CQ47" s="620"/>
      <c r="CR47" s="621">
        <v>93307</v>
      </c>
      <c r="CS47" s="657"/>
      <c r="CT47" s="657"/>
      <c r="CU47" s="657"/>
      <c r="CV47" s="657"/>
      <c r="CW47" s="657"/>
      <c r="CX47" s="657"/>
      <c r="CY47" s="658"/>
      <c r="CZ47" s="626">
        <v>0</v>
      </c>
      <c r="DA47" s="655"/>
      <c r="DB47" s="655"/>
      <c r="DC47" s="659"/>
      <c r="DD47" s="630">
        <v>35341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352</v>
      </c>
      <c r="CG48" s="619"/>
      <c r="CH48" s="619"/>
      <c r="CI48" s="619"/>
      <c r="CJ48" s="619"/>
      <c r="CK48" s="619"/>
      <c r="CL48" s="619"/>
      <c r="CM48" s="619"/>
      <c r="CN48" s="619"/>
      <c r="CO48" s="619"/>
      <c r="CP48" s="619"/>
      <c r="CQ48" s="620"/>
      <c r="CR48" s="621" t="s">
        <v>122</v>
      </c>
      <c r="CS48" s="622"/>
      <c r="CT48" s="622"/>
      <c r="CU48" s="622"/>
      <c r="CV48" s="622"/>
      <c r="CW48" s="622"/>
      <c r="CX48" s="622"/>
      <c r="CY48" s="623"/>
      <c r="CZ48" s="626" t="s">
        <v>227</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353</v>
      </c>
      <c r="CE49" s="667"/>
      <c r="CF49" s="667"/>
      <c r="CG49" s="667"/>
      <c r="CH49" s="667"/>
      <c r="CI49" s="667"/>
      <c r="CJ49" s="667"/>
      <c r="CK49" s="667"/>
      <c r="CL49" s="667"/>
      <c r="CM49" s="667"/>
      <c r="CN49" s="667"/>
      <c r="CO49" s="667"/>
      <c r="CP49" s="667"/>
      <c r="CQ49" s="668"/>
      <c r="CR49" s="701">
        <v>187055981</v>
      </c>
      <c r="CS49" s="691"/>
      <c r="CT49" s="691"/>
      <c r="CU49" s="691"/>
      <c r="CV49" s="691"/>
      <c r="CW49" s="691"/>
      <c r="CX49" s="691"/>
      <c r="CY49" s="723"/>
      <c r="CZ49" s="706">
        <v>100</v>
      </c>
      <c r="DA49" s="724"/>
      <c r="DB49" s="724"/>
      <c r="DC49" s="725"/>
      <c r="DD49" s="726">
        <v>112931710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Lpw3lvZdmO9A4UjEKj1cnR1Y52WPouMSex+auABaeIod77mGNUGgrF3m11q+5PtF5G3YzTQbaT9J4YmQWWlExQ==" saltValue="Zf7lPfM14jX7zvjc/p3a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376</v>
      </c>
      <c r="C7" s="754"/>
      <c r="D7" s="754"/>
      <c r="E7" s="754"/>
      <c r="F7" s="754"/>
      <c r="G7" s="754"/>
      <c r="H7" s="754"/>
      <c r="I7" s="754"/>
      <c r="J7" s="754"/>
      <c r="K7" s="754"/>
      <c r="L7" s="754"/>
      <c r="M7" s="754"/>
      <c r="N7" s="754"/>
      <c r="O7" s="754"/>
      <c r="P7" s="755"/>
      <c r="Q7" s="756">
        <v>190826</v>
      </c>
      <c r="R7" s="757"/>
      <c r="S7" s="757"/>
      <c r="T7" s="757"/>
      <c r="U7" s="757"/>
      <c r="V7" s="757">
        <v>186839</v>
      </c>
      <c r="W7" s="757"/>
      <c r="X7" s="757"/>
      <c r="Y7" s="757"/>
      <c r="Z7" s="757"/>
      <c r="AA7" s="757">
        <v>3987</v>
      </c>
      <c r="AB7" s="757"/>
      <c r="AC7" s="757"/>
      <c r="AD7" s="757"/>
      <c r="AE7" s="758"/>
      <c r="AF7" s="759">
        <v>2508</v>
      </c>
      <c r="AG7" s="760"/>
      <c r="AH7" s="760"/>
      <c r="AI7" s="760"/>
      <c r="AJ7" s="761"/>
      <c r="AK7" s="796">
        <v>4020</v>
      </c>
      <c r="AL7" s="797"/>
      <c r="AM7" s="797"/>
      <c r="AN7" s="797"/>
      <c r="AO7" s="797"/>
      <c r="AP7" s="797">
        <v>177052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599</v>
      </c>
      <c r="BT7" s="801"/>
      <c r="BU7" s="801"/>
      <c r="BV7" s="801"/>
      <c r="BW7" s="801"/>
      <c r="BX7" s="801"/>
      <c r="BY7" s="801"/>
      <c r="BZ7" s="801"/>
      <c r="CA7" s="801"/>
      <c r="CB7" s="801"/>
      <c r="CC7" s="801"/>
      <c r="CD7" s="801"/>
      <c r="CE7" s="801"/>
      <c r="CF7" s="801"/>
      <c r="CG7" s="802"/>
      <c r="CH7" s="793" t="s">
        <v>611</v>
      </c>
      <c r="CI7" s="794"/>
      <c r="CJ7" s="794"/>
      <c r="CK7" s="794"/>
      <c r="CL7" s="795"/>
      <c r="CM7" s="793">
        <v>698</v>
      </c>
      <c r="CN7" s="794"/>
      <c r="CO7" s="794"/>
      <c r="CP7" s="794"/>
      <c r="CQ7" s="795"/>
      <c r="CR7" s="793">
        <v>10</v>
      </c>
      <c r="CS7" s="794"/>
      <c r="CT7" s="794"/>
      <c r="CU7" s="794"/>
      <c r="CV7" s="795"/>
      <c r="CW7" s="793" t="s">
        <v>611</v>
      </c>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377</v>
      </c>
      <c r="C8" s="778"/>
      <c r="D8" s="778"/>
      <c r="E8" s="778"/>
      <c r="F8" s="778"/>
      <c r="G8" s="778"/>
      <c r="H8" s="778"/>
      <c r="I8" s="778"/>
      <c r="J8" s="778"/>
      <c r="K8" s="778"/>
      <c r="L8" s="778"/>
      <c r="M8" s="778"/>
      <c r="N8" s="778"/>
      <c r="O8" s="778"/>
      <c r="P8" s="779"/>
      <c r="Q8" s="780">
        <v>703</v>
      </c>
      <c r="R8" s="781"/>
      <c r="S8" s="781"/>
      <c r="T8" s="781"/>
      <c r="U8" s="781"/>
      <c r="V8" s="781">
        <v>213</v>
      </c>
      <c r="W8" s="781"/>
      <c r="X8" s="781"/>
      <c r="Y8" s="781"/>
      <c r="Z8" s="781"/>
      <c r="AA8" s="781">
        <v>490</v>
      </c>
      <c r="AB8" s="781"/>
      <c r="AC8" s="781"/>
      <c r="AD8" s="781"/>
      <c r="AE8" s="782"/>
      <c r="AF8" s="783" t="s">
        <v>378</v>
      </c>
      <c r="AG8" s="784"/>
      <c r="AH8" s="784"/>
      <c r="AI8" s="784"/>
      <c r="AJ8" s="785"/>
      <c r="AK8" s="786">
        <v>22</v>
      </c>
      <c r="AL8" s="787"/>
      <c r="AM8" s="787"/>
      <c r="AN8" s="787"/>
      <c r="AO8" s="787"/>
      <c r="AP8" s="787">
        <v>1918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600</v>
      </c>
      <c r="BT8" s="791"/>
      <c r="BU8" s="791"/>
      <c r="BV8" s="791"/>
      <c r="BW8" s="791"/>
      <c r="BX8" s="791"/>
      <c r="BY8" s="791"/>
      <c r="BZ8" s="791"/>
      <c r="CA8" s="791"/>
      <c r="CB8" s="791"/>
      <c r="CC8" s="791"/>
      <c r="CD8" s="791"/>
      <c r="CE8" s="791"/>
      <c r="CF8" s="791"/>
      <c r="CG8" s="792"/>
      <c r="CH8" s="803">
        <v>7</v>
      </c>
      <c r="CI8" s="804"/>
      <c r="CJ8" s="804"/>
      <c r="CK8" s="804"/>
      <c r="CL8" s="805"/>
      <c r="CM8" s="803">
        <v>543</v>
      </c>
      <c r="CN8" s="804"/>
      <c r="CO8" s="804"/>
      <c r="CP8" s="804"/>
      <c r="CQ8" s="805"/>
      <c r="CR8" s="803">
        <v>535</v>
      </c>
      <c r="CS8" s="804"/>
      <c r="CT8" s="804"/>
      <c r="CU8" s="804"/>
      <c r="CV8" s="805"/>
      <c r="CW8" s="803">
        <v>48</v>
      </c>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t="s">
        <v>379</v>
      </c>
      <c r="C9" s="778"/>
      <c r="D9" s="778"/>
      <c r="E9" s="778"/>
      <c r="F9" s="778"/>
      <c r="G9" s="778"/>
      <c r="H9" s="778"/>
      <c r="I9" s="778"/>
      <c r="J9" s="778"/>
      <c r="K9" s="778"/>
      <c r="L9" s="778"/>
      <c r="M9" s="778"/>
      <c r="N9" s="778"/>
      <c r="O9" s="778"/>
      <c r="P9" s="779"/>
      <c r="Q9" s="780">
        <v>97</v>
      </c>
      <c r="R9" s="781"/>
      <c r="S9" s="781"/>
      <c r="T9" s="781"/>
      <c r="U9" s="781"/>
      <c r="V9" s="781">
        <v>73</v>
      </c>
      <c r="W9" s="781"/>
      <c r="X9" s="781"/>
      <c r="Y9" s="781"/>
      <c r="Z9" s="781"/>
      <c r="AA9" s="781">
        <v>24</v>
      </c>
      <c r="AB9" s="781"/>
      <c r="AC9" s="781"/>
      <c r="AD9" s="781"/>
      <c r="AE9" s="782"/>
      <c r="AF9" s="783">
        <v>24</v>
      </c>
      <c r="AG9" s="784"/>
      <c r="AH9" s="784"/>
      <c r="AI9" s="784"/>
      <c r="AJ9" s="785"/>
      <c r="AK9" s="786">
        <v>7</v>
      </c>
      <c r="AL9" s="787"/>
      <c r="AM9" s="787"/>
      <c r="AN9" s="787"/>
      <c r="AO9" s="787"/>
      <c r="AP9" s="787" t="s">
        <v>611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601</v>
      </c>
      <c r="BT9" s="791"/>
      <c r="BU9" s="791"/>
      <c r="BV9" s="791"/>
      <c r="BW9" s="791"/>
      <c r="BX9" s="791"/>
      <c r="BY9" s="791"/>
      <c r="BZ9" s="791"/>
      <c r="CA9" s="791"/>
      <c r="CB9" s="791"/>
      <c r="CC9" s="791"/>
      <c r="CD9" s="791"/>
      <c r="CE9" s="791"/>
      <c r="CF9" s="791"/>
      <c r="CG9" s="792"/>
      <c r="CH9" s="803" t="s">
        <v>611</v>
      </c>
      <c r="CI9" s="804"/>
      <c r="CJ9" s="804"/>
      <c r="CK9" s="804"/>
      <c r="CL9" s="805"/>
      <c r="CM9" s="803">
        <v>1000</v>
      </c>
      <c r="CN9" s="804"/>
      <c r="CO9" s="804"/>
      <c r="CP9" s="804"/>
      <c r="CQ9" s="805"/>
      <c r="CR9" s="803">
        <v>1000</v>
      </c>
      <c r="CS9" s="804"/>
      <c r="CT9" s="804"/>
      <c r="CU9" s="804"/>
      <c r="CV9" s="805"/>
      <c r="CW9" s="803">
        <v>64</v>
      </c>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t="s">
        <v>380</v>
      </c>
      <c r="C10" s="778"/>
      <c r="D10" s="778"/>
      <c r="E10" s="778"/>
      <c r="F10" s="778"/>
      <c r="G10" s="778"/>
      <c r="H10" s="778"/>
      <c r="I10" s="778"/>
      <c r="J10" s="778"/>
      <c r="K10" s="778"/>
      <c r="L10" s="778"/>
      <c r="M10" s="778"/>
      <c r="N10" s="778"/>
      <c r="O10" s="778"/>
      <c r="P10" s="779"/>
      <c r="Q10" s="780">
        <v>21076</v>
      </c>
      <c r="R10" s="781"/>
      <c r="S10" s="781"/>
      <c r="T10" s="781"/>
      <c r="U10" s="781"/>
      <c r="V10" s="781">
        <v>21076</v>
      </c>
      <c r="W10" s="781"/>
      <c r="X10" s="781"/>
      <c r="Y10" s="781"/>
      <c r="Z10" s="781"/>
      <c r="AA10" s="781" t="s">
        <v>611</v>
      </c>
      <c r="AB10" s="781"/>
      <c r="AC10" s="781"/>
      <c r="AD10" s="781"/>
      <c r="AE10" s="782"/>
      <c r="AF10" s="783" t="s">
        <v>381</v>
      </c>
      <c r="AG10" s="784"/>
      <c r="AH10" s="784"/>
      <c r="AI10" s="784"/>
      <c r="AJ10" s="785"/>
      <c r="AK10" s="786">
        <v>16949</v>
      </c>
      <c r="AL10" s="787"/>
      <c r="AM10" s="787"/>
      <c r="AN10" s="787"/>
      <c r="AO10" s="787"/>
      <c r="AP10" s="787" t="s">
        <v>611</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602</v>
      </c>
      <c r="BT10" s="791"/>
      <c r="BU10" s="791"/>
      <c r="BV10" s="791"/>
      <c r="BW10" s="791"/>
      <c r="BX10" s="791"/>
      <c r="BY10" s="791"/>
      <c r="BZ10" s="791"/>
      <c r="CA10" s="791"/>
      <c r="CB10" s="791"/>
      <c r="CC10" s="791"/>
      <c r="CD10" s="791"/>
      <c r="CE10" s="791"/>
      <c r="CF10" s="791"/>
      <c r="CG10" s="792"/>
      <c r="CH10" s="803">
        <v>-4</v>
      </c>
      <c r="CI10" s="804"/>
      <c r="CJ10" s="804"/>
      <c r="CK10" s="804"/>
      <c r="CL10" s="805"/>
      <c r="CM10" s="803">
        <v>489</v>
      </c>
      <c r="CN10" s="804"/>
      <c r="CO10" s="804"/>
      <c r="CP10" s="804"/>
      <c r="CQ10" s="805"/>
      <c r="CR10" s="803">
        <v>500</v>
      </c>
      <c r="CS10" s="804"/>
      <c r="CT10" s="804"/>
      <c r="CU10" s="804"/>
      <c r="CV10" s="805"/>
      <c r="CW10" s="803">
        <v>2</v>
      </c>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603</v>
      </c>
      <c r="BT11" s="791"/>
      <c r="BU11" s="791"/>
      <c r="BV11" s="791"/>
      <c r="BW11" s="791"/>
      <c r="BX11" s="791"/>
      <c r="BY11" s="791"/>
      <c r="BZ11" s="791"/>
      <c r="CA11" s="791"/>
      <c r="CB11" s="791"/>
      <c r="CC11" s="791"/>
      <c r="CD11" s="791"/>
      <c r="CE11" s="791"/>
      <c r="CF11" s="791"/>
      <c r="CG11" s="792"/>
      <c r="CH11" s="803">
        <v>1</v>
      </c>
      <c r="CI11" s="804"/>
      <c r="CJ11" s="804"/>
      <c r="CK11" s="804"/>
      <c r="CL11" s="805"/>
      <c r="CM11" s="803">
        <v>504</v>
      </c>
      <c r="CN11" s="804"/>
      <c r="CO11" s="804"/>
      <c r="CP11" s="804"/>
      <c r="CQ11" s="805"/>
      <c r="CR11" s="803">
        <v>250</v>
      </c>
      <c r="CS11" s="804"/>
      <c r="CT11" s="804"/>
      <c r="CU11" s="804"/>
      <c r="CV11" s="805"/>
      <c r="CW11" s="803">
        <v>172</v>
      </c>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604</v>
      </c>
      <c r="BT12" s="791"/>
      <c r="BU12" s="791"/>
      <c r="BV12" s="791"/>
      <c r="BW12" s="791"/>
      <c r="BX12" s="791"/>
      <c r="BY12" s="791"/>
      <c r="BZ12" s="791"/>
      <c r="CA12" s="791"/>
      <c r="CB12" s="791"/>
      <c r="CC12" s="791"/>
      <c r="CD12" s="791"/>
      <c r="CE12" s="791"/>
      <c r="CF12" s="791"/>
      <c r="CG12" s="792"/>
      <c r="CH12" s="803" t="s">
        <v>611</v>
      </c>
      <c r="CI12" s="804"/>
      <c r="CJ12" s="804"/>
      <c r="CK12" s="804"/>
      <c r="CL12" s="805"/>
      <c r="CM12" s="803" t="s">
        <v>611</v>
      </c>
      <c r="CN12" s="804"/>
      <c r="CO12" s="804"/>
      <c r="CP12" s="804"/>
      <c r="CQ12" s="805"/>
      <c r="CR12" s="803">
        <v>1</v>
      </c>
      <c r="CS12" s="804"/>
      <c r="CT12" s="804"/>
      <c r="CU12" s="804"/>
      <c r="CV12" s="805"/>
      <c r="CW12" s="803" t="s">
        <v>611</v>
      </c>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605</v>
      </c>
      <c r="BT13" s="791"/>
      <c r="BU13" s="791"/>
      <c r="BV13" s="791"/>
      <c r="BW13" s="791"/>
      <c r="BX13" s="791"/>
      <c r="BY13" s="791"/>
      <c r="BZ13" s="791"/>
      <c r="CA13" s="791"/>
      <c r="CB13" s="791"/>
      <c r="CC13" s="791"/>
      <c r="CD13" s="791"/>
      <c r="CE13" s="791"/>
      <c r="CF13" s="791"/>
      <c r="CG13" s="792"/>
      <c r="CH13" s="803">
        <v>24</v>
      </c>
      <c r="CI13" s="804"/>
      <c r="CJ13" s="804"/>
      <c r="CK13" s="804"/>
      <c r="CL13" s="805"/>
      <c r="CM13" s="803">
        <v>875</v>
      </c>
      <c r="CN13" s="804"/>
      <c r="CO13" s="804"/>
      <c r="CP13" s="804"/>
      <c r="CQ13" s="805"/>
      <c r="CR13" s="803">
        <v>1150</v>
      </c>
      <c r="CS13" s="804"/>
      <c r="CT13" s="804"/>
      <c r="CU13" s="804"/>
      <c r="CV13" s="805"/>
      <c r="CW13" s="803">
        <v>69</v>
      </c>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196275</v>
      </c>
      <c r="R23" s="816"/>
      <c r="S23" s="816"/>
      <c r="T23" s="816"/>
      <c r="U23" s="816"/>
      <c r="V23" s="816">
        <v>191774</v>
      </c>
      <c r="W23" s="816"/>
      <c r="X23" s="816"/>
      <c r="Y23" s="816"/>
      <c r="Z23" s="816"/>
      <c r="AA23" s="816">
        <v>4501</v>
      </c>
      <c r="AB23" s="816"/>
      <c r="AC23" s="816"/>
      <c r="AD23" s="816"/>
      <c r="AE23" s="817"/>
      <c r="AF23" s="818">
        <v>2532</v>
      </c>
      <c r="AG23" s="816"/>
      <c r="AH23" s="816"/>
      <c r="AI23" s="816"/>
      <c r="AJ23" s="819"/>
      <c r="AK23" s="820"/>
      <c r="AL23" s="821"/>
      <c r="AM23" s="821"/>
      <c r="AN23" s="821"/>
      <c r="AO23" s="821"/>
      <c r="AP23" s="816">
        <v>178970</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359</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396</v>
      </c>
      <c r="C28" s="754"/>
      <c r="D28" s="754"/>
      <c r="E28" s="754"/>
      <c r="F28" s="754"/>
      <c r="G28" s="754"/>
      <c r="H28" s="754"/>
      <c r="I28" s="754"/>
      <c r="J28" s="754"/>
      <c r="K28" s="754"/>
      <c r="L28" s="754"/>
      <c r="M28" s="754"/>
      <c r="N28" s="754"/>
      <c r="O28" s="754"/>
      <c r="P28" s="755"/>
      <c r="Q28" s="844">
        <v>62399</v>
      </c>
      <c r="R28" s="845"/>
      <c r="S28" s="845"/>
      <c r="T28" s="845"/>
      <c r="U28" s="845"/>
      <c r="V28" s="845">
        <v>60417</v>
      </c>
      <c r="W28" s="845"/>
      <c r="X28" s="845"/>
      <c r="Y28" s="845"/>
      <c r="Z28" s="845"/>
      <c r="AA28" s="845">
        <v>1982</v>
      </c>
      <c r="AB28" s="845"/>
      <c r="AC28" s="845"/>
      <c r="AD28" s="845"/>
      <c r="AE28" s="846"/>
      <c r="AF28" s="847">
        <v>1982</v>
      </c>
      <c r="AG28" s="845"/>
      <c r="AH28" s="845"/>
      <c r="AI28" s="845"/>
      <c r="AJ28" s="848"/>
      <c r="AK28" s="849">
        <v>5567</v>
      </c>
      <c r="AL28" s="840"/>
      <c r="AM28" s="840"/>
      <c r="AN28" s="840"/>
      <c r="AO28" s="840"/>
      <c r="AP28" s="840" t="s">
        <v>611</v>
      </c>
      <c r="AQ28" s="840"/>
      <c r="AR28" s="840"/>
      <c r="AS28" s="840"/>
      <c r="AT28" s="840"/>
      <c r="AU28" s="840" t="s">
        <v>611</v>
      </c>
      <c r="AV28" s="840"/>
      <c r="AW28" s="840"/>
      <c r="AX28" s="840"/>
      <c r="AY28" s="840"/>
      <c r="AZ28" s="841" t="s">
        <v>611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397</v>
      </c>
      <c r="C29" s="778"/>
      <c r="D29" s="778"/>
      <c r="E29" s="778"/>
      <c r="F29" s="778"/>
      <c r="G29" s="778"/>
      <c r="H29" s="778"/>
      <c r="I29" s="778"/>
      <c r="J29" s="778"/>
      <c r="K29" s="778"/>
      <c r="L29" s="778"/>
      <c r="M29" s="778"/>
      <c r="N29" s="778"/>
      <c r="O29" s="778"/>
      <c r="P29" s="779"/>
      <c r="Q29" s="780">
        <v>47108</v>
      </c>
      <c r="R29" s="781"/>
      <c r="S29" s="781"/>
      <c r="T29" s="781"/>
      <c r="U29" s="781"/>
      <c r="V29" s="781">
        <v>46467</v>
      </c>
      <c r="W29" s="781"/>
      <c r="X29" s="781"/>
      <c r="Y29" s="781"/>
      <c r="Z29" s="781"/>
      <c r="AA29" s="781">
        <v>641</v>
      </c>
      <c r="AB29" s="781"/>
      <c r="AC29" s="781"/>
      <c r="AD29" s="781"/>
      <c r="AE29" s="782"/>
      <c r="AF29" s="783">
        <v>641</v>
      </c>
      <c r="AG29" s="784"/>
      <c r="AH29" s="784"/>
      <c r="AI29" s="784"/>
      <c r="AJ29" s="785"/>
      <c r="AK29" s="852">
        <v>6655</v>
      </c>
      <c r="AL29" s="853"/>
      <c r="AM29" s="853"/>
      <c r="AN29" s="853"/>
      <c r="AO29" s="853"/>
      <c r="AP29" s="853" t="s">
        <v>611</v>
      </c>
      <c r="AQ29" s="853"/>
      <c r="AR29" s="853"/>
      <c r="AS29" s="853"/>
      <c r="AT29" s="853"/>
      <c r="AU29" s="853" t="s">
        <v>611</v>
      </c>
      <c r="AV29" s="853"/>
      <c r="AW29" s="853"/>
      <c r="AX29" s="853"/>
      <c r="AY29" s="853"/>
      <c r="AZ29" s="854" t="s">
        <v>611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398</v>
      </c>
      <c r="C30" s="778"/>
      <c r="D30" s="778"/>
      <c r="E30" s="778"/>
      <c r="F30" s="778"/>
      <c r="G30" s="778"/>
      <c r="H30" s="778"/>
      <c r="I30" s="778"/>
      <c r="J30" s="778"/>
      <c r="K30" s="778"/>
      <c r="L30" s="778"/>
      <c r="M30" s="778"/>
      <c r="N30" s="778"/>
      <c r="O30" s="778"/>
      <c r="P30" s="779"/>
      <c r="Q30" s="780">
        <v>6377</v>
      </c>
      <c r="R30" s="781"/>
      <c r="S30" s="781"/>
      <c r="T30" s="781"/>
      <c r="U30" s="781"/>
      <c r="V30" s="781">
        <v>5822</v>
      </c>
      <c r="W30" s="781"/>
      <c r="X30" s="781"/>
      <c r="Y30" s="781"/>
      <c r="Z30" s="781"/>
      <c r="AA30" s="781">
        <v>555</v>
      </c>
      <c r="AB30" s="781"/>
      <c r="AC30" s="781"/>
      <c r="AD30" s="781"/>
      <c r="AE30" s="782"/>
      <c r="AF30" s="783">
        <v>555</v>
      </c>
      <c r="AG30" s="784"/>
      <c r="AH30" s="784"/>
      <c r="AI30" s="784"/>
      <c r="AJ30" s="785"/>
      <c r="AK30" s="852">
        <v>1340</v>
      </c>
      <c r="AL30" s="853"/>
      <c r="AM30" s="853"/>
      <c r="AN30" s="853"/>
      <c r="AO30" s="853"/>
      <c r="AP30" s="853" t="s">
        <v>611</v>
      </c>
      <c r="AQ30" s="853"/>
      <c r="AR30" s="853"/>
      <c r="AS30" s="853"/>
      <c r="AT30" s="853"/>
      <c r="AU30" s="853" t="s">
        <v>611</v>
      </c>
      <c r="AV30" s="853"/>
      <c r="AW30" s="853"/>
      <c r="AX30" s="853"/>
      <c r="AY30" s="853"/>
      <c r="AZ30" s="854" t="s">
        <v>611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106</v>
      </c>
      <c r="R31" s="781"/>
      <c r="S31" s="781"/>
      <c r="T31" s="781"/>
      <c r="U31" s="781"/>
      <c r="V31" s="781">
        <v>106</v>
      </c>
      <c r="W31" s="781"/>
      <c r="X31" s="781"/>
      <c r="Y31" s="781"/>
      <c r="Z31" s="781"/>
      <c r="AA31" s="781">
        <v>0</v>
      </c>
      <c r="AB31" s="781"/>
      <c r="AC31" s="781"/>
      <c r="AD31" s="781"/>
      <c r="AE31" s="782"/>
      <c r="AF31" s="783" t="s">
        <v>400</v>
      </c>
      <c r="AG31" s="784"/>
      <c r="AH31" s="784"/>
      <c r="AI31" s="784"/>
      <c r="AJ31" s="785"/>
      <c r="AK31" s="852">
        <v>52</v>
      </c>
      <c r="AL31" s="853"/>
      <c r="AM31" s="853"/>
      <c r="AN31" s="853"/>
      <c r="AO31" s="853"/>
      <c r="AP31" s="853">
        <v>73</v>
      </c>
      <c r="AQ31" s="853"/>
      <c r="AR31" s="853"/>
      <c r="AS31" s="853"/>
      <c r="AT31" s="853"/>
      <c r="AU31" s="853">
        <v>26</v>
      </c>
      <c r="AV31" s="853"/>
      <c r="AW31" s="853"/>
      <c r="AX31" s="853"/>
      <c r="AY31" s="853"/>
      <c r="AZ31" s="854" t="s">
        <v>611</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18265</v>
      </c>
      <c r="R32" s="781"/>
      <c r="S32" s="781"/>
      <c r="T32" s="781"/>
      <c r="U32" s="781"/>
      <c r="V32" s="781">
        <v>17708</v>
      </c>
      <c r="W32" s="781"/>
      <c r="X32" s="781"/>
      <c r="Y32" s="781"/>
      <c r="Z32" s="781"/>
      <c r="AA32" s="781">
        <v>557</v>
      </c>
      <c r="AB32" s="781"/>
      <c r="AC32" s="781"/>
      <c r="AD32" s="781"/>
      <c r="AE32" s="782"/>
      <c r="AF32" s="783">
        <v>557</v>
      </c>
      <c r="AG32" s="784"/>
      <c r="AH32" s="784"/>
      <c r="AI32" s="784"/>
      <c r="AJ32" s="785"/>
      <c r="AK32" s="852">
        <v>320</v>
      </c>
      <c r="AL32" s="853"/>
      <c r="AM32" s="853"/>
      <c r="AN32" s="853"/>
      <c r="AO32" s="853"/>
      <c r="AP32" s="853">
        <v>1235</v>
      </c>
      <c r="AQ32" s="853"/>
      <c r="AR32" s="853"/>
      <c r="AS32" s="853"/>
      <c r="AT32" s="853"/>
      <c r="AU32" s="853" t="s">
        <v>611</v>
      </c>
      <c r="AV32" s="853"/>
      <c r="AW32" s="853"/>
      <c r="AX32" s="853"/>
      <c r="AY32" s="853"/>
      <c r="AZ32" s="854" t="s">
        <v>611</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402</v>
      </c>
      <c r="C33" s="778"/>
      <c r="D33" s="778"/>
      <c r="E33" s="778"/>
      <c r="F33" s="778"/>
      <c r="G33" s="778"/>
      <c r="H33" s="778"/>
      <c r="I33" s="778"/>
      <c r="J33" s="778"/>
      <c r="K33" s="778"/>
      <c r="L33" s="778"/>
      <c r="M33" s="778"/>
      <c r="N33" s="778"/>
      <c r="O33" s="778"/>
      <c r="P33" s="779"/>
      <c r="Q33" s="780">
        <v>8498</v>
      </c>
      <c r="R33" s="781"/>
      <c r="S33" s="781"/>
      <c r="T33" s="781"/>
      <c r="U33" s="781"/>
      <c r="V33" s="781">
        <v>6712</v>
      </c>
      <c r="W33" s="781"/>
      <c r="X33" s="781"/>
      <c r="Y33" s="781"/>
      <c r="Z33" s="781"/>
      <c r="AA33" s="781">
        <v>1786</v>
      </c>
      <c r="AB33" s="781"/>
      <c r="AC33" s="781"/>
      <c r="AD33" s="781"/>
      <c r="AE33" s="782"/>
      <c r="AF33" s="783">
        <v>12928</v>
      </c>
      <c r="AG33" s="784"/>
      <c r="AH33" s="784"/>
      <c r="AI33" s="784"/>
      <c r="AJ33" s="785"/>
      <c r="AK33" s="852">
        <v>466</v>
      </c>
      <c r="AL33" s="853"/>
      <c r="AM33" s="853"/>
      <c r="AN33" s="853"/>
      <c r="AO33" s="853"/>
      <c r="AP33" s="853">
        <v>10410</v>
      </c>
      <c r="AQ33" s="853"/>
      <c r="AR33" s="853"/>
      <c r="AS33" s="853"/>
      <c r="AT33" s="853"/>
      <c r="AU33" s="853">
        <v>226</v>
      </c>
      <c r="AV33" s="853"/>
      <c r="AW33" s="853"/>
      <c r="AX33" s="853"/>
      <c r="AY33" s="853"/>
      <c r="AZ33" s="854" t="s">
        <v>611</v>
      </c>
      <c r="BA33" s="854"/>
      <c r="BB33" s="854"/>
      <c r="BC33" s="854"/>
      <c r="BD33" s="854"/>
      <c r="BE33" s="850" t="s">
        <v>403</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404</v>
      </c>
      <c r="C34" s="778"/>
      <c r="D34" s="778"/>
      <c r="E34" s="778"/>
      <c r="F34" s="778"/>
      <c r="G34" s="778"/>
      <c r="H34" s="778"/>
      <c r="I34" s="778"/>
      <c r="J34" s="778"/>
      <c r="K34" s="778"/>
      <c r="L34" s="778"/>
      <c r="M34" s="778"/>
      <c r="N34" s="778"/>
      <c r="O34" s="778"/>
      <c r="P34" s="779"/>
      <c r="Q34" s="780">
        <v>291</v>
      </c>
      <c r="R34" s="781"/>
      <c r="S34" s="781"/>
      <c r="T34" s="781"/>
      <c r="U34" s="781"/>
      <c r="V34" s="781">
        <v>268</v>
      </c>
      <c r="W34" s="781"/>
      <c r="X34" s="781"/>
      <c r="Y34" s="781"/>
      <c r="Z34" s="781"/>
      <c r="AA34" s="781">
        <v>23</v>
      </c>
      <c r="AB34" s="781"/>
      <c r="AC34" s="781"/>
      <c r="AD34" s="781"/>
      <c r="AE34" s="782"/>
      <c r="AF34" s="783">
        <v>538</v>
      </c>
      <c r="AG34" s="784"/>
      <c r="AH34" s="784"/>
      <c r="AI34" s="784"/>
      <c r="AJ34" s="785"/>
      <c r="AK34" s="852">
        <v>226</v>
      </c>
      <c r="AL34" s="853"/>
      <c r="AM34" s="853"/>
      <c r="AN34" s="853"/>
      <c r="AO34" s="853"/>
      <c r="AP34" s="853">
        <v>538</v>
      </c>
      <c r="AQ34" s="853"/>
      <c r="AR34" s="853"/>
      <c r="AS34" s="853"/>
      <c r="AT34" s="853"/>
      <c r="AU34" s="853">
        <v>525</v>
      </c>
      <c r="AV34" s="853"/>
      <c r="AW34" s="853"/>
      <c r="AX34" s="853"/>
      <c r="AY34" s="853"/>
      <c r="AZ34" s="854" t="s">
        <v>611</v>
      </c>
      <c r="BA34" s="854"/>
      <c r="BB34" s="854"/>
      <c r="BC34" s="854"/>
      <c r="BD34" s="854"/>
      <c r="BE34" s="850" t="s">
        <v>405</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406</v>
      </c>
      <c r="C35" s="778"/>
      <c r="D35" s="778"/>
      <c r="E35" s="778"/>
      <c r="F35" s="778"/>
      <c r="G35" s="778"/>
      <c r="H35" s="778"/>
      <c r="I35" s="778"/>
      <c r="J35" s="778"/>
      <c r="K35" s="778"/>
      <c r="L35" s="778"/>
      <c r="M35" s="778"/>
      <c r="N35" s="778"/>
      <c r="O35" s="778"/>
      <c r="P35" s="779"/>
      <c r="Q35" s="780">
        <v>578</v>
      </c>
      <c r="R35" s="781"/>
      <c r="S35" s="781"/>
      <c r="T35" s="781"/>
      <c r="U35" s="781"/>
      <c r="V35" s="781">
        <v>379</v>
      </c>
      <c r="W35" s="781"/>
      <c r="X35" s="781"/>
      <c r="Y35" s="781"/>
      <c r="Z35" s="781"/>
      <c r="AA35" s="781">
        <v>199</v>
      </c>
      <c r="AB35" s="781"/>
      <c r="AC35" s="781"/>
      <c r="AD35" s="781"/>
      <c r="AE35" s="782"/>
      <c r="AF35" s="783">
        <v>2787</v>
      </c>
      <c r="AG35" s="784"/>
      <c r="AH35" s="784"/>
      <c r="AI35" s="784"/>
      <c r="AJ35" s="785"/>
      <c r="AK35" s="852">
        <v>1</v>
      </c>
      <c r="AL35" s="853"/>
      <c r="AM35" s="853"/>
      <c r="AN35" s="853"/>
      <c r="AO35" s="853"/>
      <c r="AP35" s="853">
        <v>326</v>
      </c>
      <c r="AQ35" s="853"/>
      <c r="AR35" s="853"/>
      <c r="AS35" s="853"/>
      <c r="AT35" s="853"/>
      <c r="AU35" s="853" t="s">
        <v>611</v>
      </c>
      <c r="AV35" s="853"/>
      <c r="AW35" s="853"/>
      <c r="AX35" s="853"/>
      <c r="AY35" s="853"/>
      <c r="AZ35" s="854" t="s">
        <v>612</v>
      </c>
      <c r="BA35" s="854"/>
      <c r="BB35" s="854"/>
      <c r="BC35" s="854"/>
      <c r="BD35" s="854"/>
      <c r="BE35" s="850" t="s">
        <v>407</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408</v>
      </c>
      <c r="C36" s="778"/>
      <c r="D36" s="778"/>
      <c r="E36" s="778"/>
      <c r="F36" s="778"/>
      <c r="G36" s="778"/>
      <c r="H36" s="778"/>
      <c r="I36" s="778"/>
      <c r="J36" s="778"/>
      <c r="K36" s="778"/>
      <c r="L36" s="778"/>
      <c r="M36" s="778"/>
      <c r="N36" s="778"/>
      <c r="O36" s="778"/>
      <c r="P36" s="779"/>
      <c r="Q36" s="780">
        <v>14057</v>
      </c>
      <c r="R36" s="781"/>
      <c r="S36" s="781"/>
      <c r="T36" s="781"/>
      <c r="U36" s="781"/>
      <c r="V36" s="781">
        <v>12765</v>
      </c>
      <c r="W36" s="781"/>
      <c r="X36" s="781"/>
      <c r="Y36" s="781"/>
      <c r="Z36" s="781"/>
      <c r="AA36" s="781">
        <v>1292</v>
      </c>
      <c r="AB36" s="781"/>
      <c r="AC36" s="781"/>
      <c r="AD36" s="781"/>
      <c r="AE36" s="782"/>
      <c r="AF36" s="783">
        <v>4454</v>
      </c>
      <c r="AG36" s="784"/>
      <c r="AH36" s="784"/>
      <c r="AI36" s="784"/>
      <c r="AJ36" s="785"/>
      <c r="AK36" s="852">
        <v>6262</v>
      </c>
      <c r="AL36" s="853"/>
      <c r="AM36" s="853"/>
      <c r="AN36" s="853"/>
      <c r="AO36" s="853"/>
      <c r="AP36" s="853">
        <v>127869</v>
      </c>
      <c r="AQ36" s="853"/>
      <c r="AR36" s="853"/>
      <c r="AS36" s="853"/>
      <c r="AT36" s="853"/>
      <c r="AU36" s="853">
        <v>87590</v>
      </c>
      <c r="AV36" s="853"/>
      <c r="AW36" s="853"/>
      <c r="AX36" s="853"/>
      <c r="AY36" s="853"/>
      <c r="AZ36" s="854" t="s">
        <v>611</v>
      </c>
      <c r="BA36" s="854"/>
      <c r="BB36" s="854"/>
      <c r="BC36" s="854"/>
      <c r="BD36" s="854"/>
      <c r="BE36" s="850" t="s">
        <v>409</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410</v>
      </c>
      <c r="C37" s="778"/>
      <c r="D37" s="778"/>
      <c r="E37" s="778"/>
      <c r="F37" s="778"/>
      <c r="G37" s="778"/>
      <c r="H37" s="778"/>
      <c r="I37" s="778"/>
      <c r="J37" s="778"/>
      <c r="K37" s="778"/>
      <c r="L37" s="778"/>
      <c r="M37" s="778"/>
      <c r="N37" s="778"/>
      <c r="O37" s="778"/>
      <c r="P37" s="779"/>
      <c r="Q37" s="780">
        <v>38</v>
      </c>
      <c r="R37" s="781"/>
      <c r="S37" s="781"/>
      <c r="T37" s="781"/>
      <c r="U37" s="781"/>
      <c r="V37" s="781">
        <v>38</v>
      </c>
      <c r="W37" s="781"/>
      <c r="X37" s="781"/>
      <c r="Y37" s="781"/>
      <c r="Z37" s="781"/>
      <c r="AA37" s="781" t="s">
        <v>611</v>
      </c>
      <c r="AB37" s="781"/>
      <c r="AC37" s="781"/>
      <c r="AD37" s="781"/>
      <c r="AE37" s="782"/>
      <c r="AF37" s="783" t="s">
        <v>411</v>
      </c>
      <c r="AG37" s="784"/>
      <c r="AH37" s="784"/>
      <c r="AI37" s="784"/>
      <c r="AJ37" s="785"/>
      <c r="AK37" s="852">
        <v>27</v>
      </c>
      <c r="AL37" s="853"/>
      <c r="AM37" s="853"/>
      <c r="AN37" s="853"/>
      <c r="AO37" s="853"/>
      <c r="AP37" s="853" t="s">
        <v>611</v>
      </c>
      <c r="AQ37" s="853"/>
      <c r="AR37" s="853"/>
      <c r="AS37" s="853"/>
      <c r="AT37" s="853"/>
      <c r="AU37" s="853" t="s">
        <v>611</v>
      </c>
      <c r="AV37" s="853"/>
      <c r="AW37" s="853"/>
      <c r="AX37" s="853"/>
      <c r="AY37" s="853"/>
      <c r="AZ37" s="854" t="s">
        <v>611</v>
      </c>
      <c r="BA37" s="854"/>
      <c r="BB37" s="854"/>
      <c r="BC37" s="854"/>
      <c r="BD37" s="854"/>
      <c r="BE37" s="850" t="s">
        <v>412</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413</v>
      </c>
      <c r="C38" s="778"/>
      <c r="D38" s="778"/>
      <c r="E38" s="778"/>
      <c r="F38" s="778"/>
      <c r="G38" s="778"/>
      <c r="H38" s="778"/>
      <c r="I38" s="778"/>
      <c r="J38" s="778"/>
      <c r="K38" s="778"/>
      <c r="L38" s="778"/>
      <c r="M38" s="778"/>
      <c r="N38" s="778"/>
      <c r="O38" s="778"/>
      <c r="P38" s="779"/>
      <c r="Q38" s="780">
        <v>847</v>
      </c>
      <c r="R38" s="781"/>
      <c r="S38" s="781"/>
      <c r="T38" s="781"/>
      <c r="U38" s="781"/>
      <c r="V38" s="781">
        <v>846</v>
      </c>
      <c r="W38" s="781"/>
      <c r="X38" s="781"/>
      <c r="Y38" s="781"/>
      <c r="Z38" s="781"/>
      <c r="AA38" s="781">
        <v>1</v>
      </c>
      <c r="AB38" s="781"/>
      <c r="AC38" s="781"/>
      <c r="AD38" s="781"/>
      <c r="AE38" s="782"/>
      <c r="AF38" s="783">
        <v>1</v>
      </c>
      <c r="AG38" s="784"/>
      <c r="AH38" s="784"/>
      <c r="AI38" s="784"/>
      <c r="AJ38" s="785"/>
      <c r="AK38" s="852">
        <v>306</v>
      </c>
      <c r="AL38" s="853"/>
      <c r="AM38" s="853"/>
      <c r="AN38" s="853"/>
      <c r="AO38" s="853"/>
      <c r="AP38" s="853">
        <v>81</v>
      </c>
      <c r="AQ38" s="853"/>
      <c r="AR38" s="853"/>
      <c r="AS38" s="853"/>
      <c r="AT38" s="853"/>
      <c r="AU38" s="853">
        <v>55</v>
      </c>
      <c r="AV38" s="853"/>
      <c r="AW38" s="853"/>
      <c r="AX38" s="853"/>
      <c r="AY38" s="853"/>
      <c r="AZ38" s="854" t="s">
        <v>611</v>
      </c>
      <c r="BA38" s="854"/>
      <c r="BB38" s="854"/>
      <c r="BC38" s="854"/>
      <c r="BD38" s="854"/>
      <c r="BE38" s="850" t="s">
        <v>414</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415</v>
      </c>
      <c r="C39" s="778"/>
      <c r="D39" s="778"/>
      <c r="E39" s="778"/>
      <c r="F39" s="778"/>
      <c r="G39" s="778"/>
      <c r="H39" s="778"/>
      <c r="I39" s="778"/>
      <c r="J39" s="778"/>
      <c r="K39" s="778"/>
      <c r="L39" s="778"/>
      <c r="M39" s="778"/>
      <c r="N39" s="778"/>
      <c r="O39" s="778"/>
      <c r="P39" s="779"/>
      <c r="Q39" s="780">
        <v>4</v>
      </c>
      <c r="R39" s="781"/>
      <c r="S39" s="781"/>
      <c r="T39" s="781"/>
      <c r="U39" s="781"/>
      <c r="V39" s="781">
        <v>4</v>
      </c>
      <c r="W39" s="781"/>
      <c r="X39" s="781"/>
      <c r="Y39" s="781"/>
      <c r="Z39" s="781"/>
      <c r="AA39" s="781" t="s">
        <v>611</v>
      </c>
      <c r="AB39" s="781"/>
      <c r="AC39" s="781"/>
      <c r="AD39" s="781"/>
      <c r="AE39" s="782"/>
      <c r="AF39" s="783" t="s">
        <v>416</v>
      </c>
      <c r="AG39" s="784"/>
      <c r="AH39" s="784"/>
      <c r="AI39" s="784"/>
      <c r="AJ39" s="785"/>
      <c r="AK39" s="852">
        <v>1</v>
      </c>
      <c r="AL39" s="853"/>
      <c r="AM39" s="853"/>
      <c r="AN39" s="853"/>
      <c r="AO39" s="853"/>
      <c r="AP39" s="853" t="s">
        <v>611</v>
      </c>
      <c r="AQ39" s="853"/>
      <c r="AR39" s="853"/>
      <c r="AS39" s="853"/>
      <c r="AT39" s="853"/>
      <c r="AU39" s="853" t="s">
        <v>611</v>
      </c>
      <c r="AV39" s="853"/>
      <c r="AW39" s="853"/>
      <c r="AX39" s="853"/>
      <c r="AY39" s="853"/>
      <c r="AZ39" s="854" t="s">
        <v>611</v>
      </c>
      <c r="BA39" s="854"/>
      <c r="BB39" s="854"/>
      <c r="BC39" s="854"/>
      <c r="BD39" s="854"/>
      <c r="BE39" s="850" t="s">
        <v>412</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t="s">
        <v>417</v>
      </c>
      <c r="C40" s="778"/>
      <c r="D40" s="778"/>
      <c r="E40" s="778"/>
      <c r="F40" s="778"/>
      <c r="G40" s="778"/>
      <c r="H40" s="778"/>
      <c r="I40" s="778"/>
      <c r="J40" s="778"/>
      <c r="K40" s="778"/>
      <c r="L40" s="778"/>
      <c r="M40" s="778"/>
      <c r="N40" s="778"/>
      <c r="O40" s="778"/>
      <c r="P40" s="779"/>
      <c r="Q40" s="780">
        <v>2240</v>
      </c>
      <c r="R40" s="781"/>
      <c r="S40" s="781"/>
      <c r="T40" s="781"/>
      <c r="U40" s="781"/>
      <c r="V40" s="781">
        <v>297</v>
      </c>
      <c r="W40" s="781"/>
      <c r="X40" s="781"/>
      <c r="Y40" s="781"/>
      <c r="Z40" s="781"/>
      <c r="AA40" s="781">
        <v>1943</v>
      </c>
      <c r="AB40" s="781"/>
      <c r="AC40" s="781"/>
      <c r="AD40" s="781"/>
      <c r="AE40" s="782"/>
      <c r="AF40" s="783">
        <v>1943</v>
      </c>
      <c r="AG40" s="784"/>
      <c r="AH40" s="784"/>
      <c r="AI40" s="784"/>
      <c r="AJ40" s="785"/>
      <c r="AK40" s="852" t="s">
        <v>611</v>
      </c>
      <c r="AL40" s="853"/>
      <c r="AM40" s="853"/>
      <c r="AN40" s="853"/>
      <c r="AO40" s="853"/>
      <c r="AP40" s="853" t="s">
        <v>611</v>
      </c>
      <c r="AQ40" s="853"/>
      <c r="AR40" s="853"/>
      <c r="AS40" s="853"/>
      <c r="AT40" s="853"/>
      <c r="AU40" s="853" t="s">
        <v>611</v>
      </c>
      <c r="AV40" s="853"/>
      <c r="AW40" s="853"/>
      <c r="AX40" s="853"/>
      <c r="AY40" s="853"/>
      <c r="AZ40" s="854" t="s">
        <v>611</v>
      </c>
      <c r="BA40" s="854"/>
      <c r="BB40" s="854"/>
      <c r="BC40" s="854"/>
      <c r="BD40" s="854"/>
      <c r="BE40" s="850" t="s">
        <v>418</v>
      </c>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t="s">
        <v>419</v>
      </c>
      <c r="C41" s="778"/>
      <c r="D41" s="778"/>
      <c r="E41" s="778"/>
      <c r="F41" s="778"/>
      <c r="G41" s="778"/>
      <c r="H41" s="778"/>
      <c r="I41" s="778"/>
      <c r="J41" s="778"/>
      <c r="K41" s="778"/>
      <c r="L41" s="778"/>
      <c r="M41" s="778"/>
      <c r="N41" s="778"/>
      <c r="O41" s="778"/>
      <c r="P41" s="779"/>
      <c r="Q41" s="780">
        <v>2399</v>
      </c>
      <c r="R41" s="781"/>
      <c r="S41" s="781"/>
      <c r="T41" s="781"/>
      <c r="U41" s="781"/>
      <c r="V41" s="781">
        <v>2121</v>
      </c>
      <c r="W41" s="781"/>
      <c r="X41" s="781"/>
      <c r="Y41" s="781"/>
      <c r="Z41" s="781"/>
      <c r="AA41" s="781">
        <v>278</v>
      </c>
      <c r="AB41" s="781"/>
      <c r="AC41" s="781"/>
      <c r="AD41" s="781"/>
      <c r="AE41" s="782"/>
      <c r="AF41" s="783">
        <v>241</v>
      </c>
      <c r="AG41" s="784"/>
      <c r="AH41" s="784"/>
      <c r="AI41" s="784"/>
      <c r="AJ41" s="785"/>
      <c r="AK41" s="852">
        <v>42</v>
      </c>
      <c r="AL41" s="853"/>
      <c r="AM41" s="853"/>
      <c r="AN41" s="853"/>
      <c r="AO41" s="853"/>
      <c r="AP41" s="853">
        <v>991</v>
      </c>
      <c r="AQ41" s="853"/>
      <c r="AR41" s="853"/>
      <c r="AS41" s="853"/>
      <c r="AT41" s="853"/>
      <c r="AU41" s="853">
        <v>496</v>
      </c>
      <c r="AV41" s="853"/>
      <c r="AW41" s="853"/>
      <c r="AX41" s="853"/>
      <c r="AY41" s="853"/>
      <c r="AZ41" s="854" t="s">
        <v>611</v>
      </c>
      <c r="BA41" s="854"/>
      <c r="BB41" s="854"/>
      <c r="BC41" s="854"/>
      <c r="BD41" s="854"/>
      <c r="BE41" s="850" t="s">
        <v>412</v>
      </c>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420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421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26627</v>
      </c>
      <c r="AG63" s="864"/>
      <c r="AH63" s="864"/>
      <c r="AI63" s="864"/>
      <c r="AJ63" s="865"/>
      <c r="AK63" s="866"/>
      <c r="AL63" s="861"/>
      <c r="AM63" s="861"/>
      <c r="AN63" s="861"/>
      <c r="AO63" s="861"/>
      <c r="AP63" s="864">
        <v>141523</v>
      </c>
      <c r="AQ63" s="864"/>
      <c r="AR63" s="864"/>
      <c r="AS63" s="864"/>
      <c r="AT63" s="864"/>
      <c r="AU63" s="864">
        <v>88918</v>
      </c>
      <c r="AV63" s="864"/>
      <c r="AW63" s="864"/>
      <c r="AX63" s="864"/>
      <c r="AY63" s="864"/>
      <c r="AZ63" s="868"/>
      <c r="BA63" s="868"/>
      <c r="BB63" s="868"/>
      <c r="BC63" s="868"/>
      <c r="BD63" s="868"/>
      <c r="BE63" s="869"/>
      <c r="BF63" s="869"/>
      <c r="BG63" s="869"/>
      <c r="BH63" s="869"/>
      <c r="BI63" s="870"/>
      <c r="BJ63" s="871" t="s">
        <v>422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424</v>
      </c>
      <c r="B66" s="763"/>
      <c r="C66" s="763"/>
      <c r="D66" s="763"/>
      <c r="E66" s="763"/>
      <c r="F66" s="763"/>
      <c r="G66" s="763"/>
      <c r="H66" s="763"/>
      <c r="I66" s="763"/>
      <c r="J66" s="763"/>
      <c r="K66" s="763"/>
      <c r="L66" s="763"/>
      <c r="M66" s="763"/>
      <c r="N66" s="763"/>
      <c r="O66" s="763"/>
      <c r="P66" s="764"/>
      <c r="Q66" s="739" t="s">
        <v>425</v>
      </c>
      <c r="R66" s="740"/>
      <c r="S66" s="740"/>
      <c r="T66" s="740"/>
      <c r="U66" s="741"/>
      <c r="V66" s="739" t="s">
        <v>426</v>
      </c>
      <c r="W66" s="740"/>
      <c r="X66" s="740"/>
      <c r="Y66" s="740"/>
      <c r="Z66" s="741"/>
      <c r="AA66" s="739" t="s">
        <v>427</v>
      </c>
      <c r="AB66" s="740"/>
      <c r="AC66" s="740"/>
      <c r="AD66" s="740"/>
      <c r="AE66" s="741"/>
      <c r="AF66" s="874" t="s">
        <v>428</v>
      </c>
      <c r="AG66" s="835"/>
      <c r="AH66" s="835"/>
      <c r="AI66" s="835"/>
      <c r="AJ66" s="875"/>
      <c r="AK66" s="739" t="s">
        <v>429</v>
      </c>
      <c r="AL66" s="763"/>
      <c r="AM66" s="763"/>
      <c r="AN66" s="763"/>
      <c r="AO66" s="764"/>
      <c r="AP66" s="739" t="s">
        <v>430</v>
      </c>
      <c r="AQ66" s="740"/>
      <c r="AR66" s="740"/>
      <c r="AS66" s="740"/>
      <c r="AT66" s="741"/>
      <c r="AU66" s="739" t="s">
        <v>431</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621</v>
      </c>
      <c r="C68" s="892"/>
      <c r="D68" s="892"/>
      <c r="E68" s="892"/>
      <c r="F68" s="892"/>
      <c r="G68" s="892"/>
      <c r="H68" s="892"/>
      <c r="I68" s="892"/>
      <c r="J68" s="892"/>
      <c r="K68" s="892"/>
      <c r="L68" s="892"/>
      <c r="M68" s="892"/>
      <c r="N68" s="892"/>
      <c r="O68" s="892"/>
      <c r="P68" s="893"/>
      <c r="Q68" s="894">
        <v>485</v>
      </c>
      <c r="R68" s="888"/>
      <c r="S68" s="888"/>
      <c r="T68" s="888"/>
      <c r="U68" s="888"/>
      <c r="V68" s="888">
        <v>448</v>
      </c>
      <c r="W68" s="888"/>
      <c r="X68" s="888"/>
      <c r="Y68" s="888"/>
      <c r="Z68" s="888"/>
      <c r="AA68" s="888">
        <v>37</v>
      </c>
      <c r="AB68" s="888"/>
      <c r="AC68" s="888"/>
      <c r="AD68" s="888"/>
      <c r="AE68" s="888"/>
      <c r="AF68" s="888">
        <v>37</v>
      </c>
      <c r="AG68" s="888"/>
      <c r="AH68" s="888"/>
      <c r="AI68" s="888"/>
      <c r="AJ68" s="888"/>
      <c r="AK68" s="888" t="s">
        <v>611</v>
      </c>
      <c r="AL68" s="888"/>
      <c r="AM68" s="888"/>
      <c r="AN68" s="888"/>
      <c r="AO68" s="888"/>
      <c r="AP68" s="888" t="s">
        <v>611</v>
      </c>
      <c r="AQ68" s="888"/>
      <c r="AR68" s="888"/>
      <c r="AS68" s="888"/>
      <c r="AT68" s="888"/>
      <c r="AU68" s="888" t="s">
        <v>611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622</v>
      </c>
      <c r="C69" s="896"/>
      <c r="D69" s="896"/>
      <c r="E69" s="896"/>
      <c r="F69" s="896"/>
      <c r="G69" s="896"/>
      <c r="H69" s="896"/>
      <c r="I69" s="896"/>
      <c r="J69" s="896"/>
      <c r="K69" s="896"/>
      <c r="L69" s="896"/>
      <c r="M69" s="896"/>
      <c r="N69" s="896"/>
      <c r="O69" s="896"/>
      <c r="P69" s="897"/>
      <c r="Q69" s="898">
        <v>86</v>
      </c>
      <c r="R69" s="853"/>
      <c r="S69" s="853"/>
      <c r="T69" s="853"/>
      <c r="U69" s="853"/>
      <c r="V69" s="853">
        <v>47</v>
      </c>
      <c r="W69" s="853"/>
      <c r="X69" s="853"/>
      <c r="Y69" s="853"/>
      <c r="Z69" s="853"/>
      <c r="AA69" s="853">
        <v>38</v>
      </c>
      <c r="AB69" s="853"/>
      <c r="AC69" s="853"/>
      <c r="AD69" s="853"/>
      <c r="AE69" s="853"/>
      <c r="AF69" s="853">
        <v>38</v>
      </c>
      <c r="AG69" s="853"/>
      <c r="AH69" s="853"/>
      <c r="AI69" s="853"/>
      <c r="AJ69" s="853"/>
      <c r="AK69" s="853" t="s">
        <v>611</v>
      </c>
      <c r="AL69" s="853"/>
      <c r="AM69" s="853"/>
      <c r="AN69" s="853"/>
      <c r="AO69" s="853"/>
      <c r="AP69" s="853" t="s">
        <v>611</v>
      </c>
      <c r="AQ69" s="853"/>
      <c r="AR69" s="853"/>
      <c r="AS69" s="853"/>
      <c r="AT69" s="853"/>
      <c r="AU69" s="853" t="s">
        <v>611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613</v>
      </c>
      <c r="C70" s="896"/>
      <c r="D70" s="896"/>
      <c r="E70" s="896"/>
      <c r="F70" s="896"/>
      <c r="G70" s="896"/>
      <c r="H70" s="896"/>
      <c r="I70" s="896"/>
      <c r="J70" s="896"/>
      <c r="K70" s="896"/>
      <c r="L70" s="896"/>
      <c r="M70" s="896"/>
      <c r="N70" s="896"/>
      <c r="O70" s="896"/>
      <c r="P70" s="897"/>
      <c r="Q70" s="898">
        <v>469</v>
      </c>
      <c r="R70" s="853"/>
      <c r="S70" s="853"/>
      <c r="T70" s="853"/>
      <c r="U70" s="853"/>
      <c r="V70" s="853">
        <v>399</v>
      </c>
      <c r="W70" s="853"/>
      <c r="X70" s="853"/>
      <c r="Y70" s="853"/>
      <c r="Z70" s="853"/>
      <c r="AA70" s="853">
        <v>70</v>
      </c>
      <c r="AB70" s="853"/>
      <c r="AC70" s="853"/>
      <c r="AD70" s="853"/>
      <c r="AE70" s="853"/>
      <c r="AF70" s="853">
        <v>70</v>
      </c>
      <c r="AG70" s="853"/>
      <c r="AH70" s="853"/>
      <c r="AI70" s="853"/>
      <c r="AJ70" s="853"/>
      <c r="AK70" s="853" t="s">
        <v>611</v>
      </c>
      <c r="AL70" s="853"/>
      <c r="AM70" s="853"/>
      <c r="AN70" s="853"/>
      <c r="AO70" s="853"/>
      <c r="AP70" s="853" t="s">
        <v>611</v>
      </c>
      <c r="AQ70" s="853"/>
      <c r="AR70" s="853"/>
      <c r="AS70" s="853"/>
      <c r="AT70" s="853"/>
      <c r="AU70" s="853" t="s">
        <v>611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614</v>
      </c>
      <c r="C71" s="896"/>
      <c r="D71" s="896"/>
      <c r="E71" s="896"/>
      <c r="F71" s="896"/>
      <c r="G71" s="896"/>
      <c r="H71" s="896"/>
      <c r="I71" s="896"/>
      <c r="J71" s="896"/>
      <c r="K71" s="896"/>
      <c r="L71" s="896"/>
      <c r="M71" s="896"/>
      <c r="N71" s="896"/>
      <c r="O71" s="896"/>
      <c r="P71" s="897"/>
      <c r="Q71" s="898">
        <v>605</v>
      </c>
      <c r="R71" s="853"/>
      <c r="S71" s="853"/>
      <c r="T71" s="853"/>
      <c r="U71" s="853"/>
      <c r="V71" s="853">
        <v>553</v>
      </c>
      <c r="W71" s="853"/>
      <c r="X71" s="853"/>
      <c r="Y71" s="853"/>
      <c r="Z71" s="853"/>
      <c r="AA71" s="853">
        <v>52</v>
      </c>
      <c r="AB71" s="853"/>
      <c r="AC71" s="853"/>
      <c r="AD71" s="853"/>
      <c r="AE71" s="853"/>
      <c r="AF71" s="853">
        <v>52</v>
      </c>
      <c r="AG71" s="853"/>
      <c r="AH71" s="853"/>
      <c r="AI71" s="853"/>
      <c r="AJ71" s="853"/>
      <c r="AK71" s="853" t="s">
        <v>611</v>
      </c>
      <c r="AL71" s="853"/>
      <c r="AM71" s="853"/>
      <c r="AN71" s="853"/>
      <c r="AO71" s="853"/>
      <c r="AP71" s="853" t="s">
        <v>611</v>
      </c>
      <c r="AQ71" s="853"/>
      <c r="AR71" s="853"/>
      <c r="AS71" s="853"/>
      <c r="AT71" s="853"/>
      <c r="AU71" s="853" t="s">
        <v>611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615</v>
      </c>
      <c r="C72" s="896"/>
      <c r="D72" s="896"/>
      <c r="E72" s="896"/>
      <c r="F72" s="896"/>
      <c r="G72" s="896"/>
      <c r="H72" s="896"/>
      <c r="I72" s="896"/>
      <c r="J72" s="896"/>
      <c r="K72" s="896"/>
      <c r="L72" s="896"/>
      <c r="M72" s="896"/>
      <c r="N72" s="896"/>
      <c r="O72" s="896"/>
      <c r="P72" s="897"/>
      <c r="Q72" s="898">
        <v>2972</v>
      </c>
      <c r="R72" s="853"/>
      <c r="S72" s="853"/>
      <c r="T72" s="853"/>
      <c r="U72" s="853"/>
      <c r="V72" s="853">
        <v>2913</v>
      </c>
      <c r="W72" s="853"/>
      <c r="X72" s="853"/>
      <c r="Y72" s="853"/>
      <c r="Z72" s="853"/>
      <c r="AA72" s="853">
        <v>59</v>
      </c>
      <c r="AB72" s="853"/>
      <c r="AC72" s="853"/>
      <c r="AD72" s="853"/>
      <c r="AE72" s="853"/>
      <c r="AF72" s="853">
        <v>55</v>
      </c>
      <c r="AG72" s="853"/>
      <c r="AH72" s="853"/>
      <c r="AI72" s="853"/>
      <c r="AJ72" s="853"/>
      <c r="AK72" s="853" t="s">
        <v>620</v>
      </c>
      <c r="AL72" s="853"/>
      <c r="AM72" s="853"/>
      <c r="AN72" s="853"/>
      <c r="AO72" s="853"/>
      <c r="AP72" s="853">
        <v>1360</v>
      </c>
      <c r="AQ72" s="853"/>
      <c r="AR72" s="853"/>
      <c r="AS72" s="853"/>
      <c r="AT72" s="853"/>
      <c r="AU72" s="853" t="s">
        <v>611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616</v>
      </c>
      <c r="C73" s="896"/>
      <c r="D73" s="896"/>
      <c r="E73" s="896"/>
      <c r="F73" s="896"/>
      <c r="G73" s="896"/>
      <c r="H73" s="896"/>
      <c r="I73" s="896"/>
      <c r="J73" s="896"/>
      <c r="K73" s="896"/>
      <c r="L73" s="896"/>
      <c r="M73" s="896"/>
      <c r="N73" s="896"/>
      <c r="O73" s="896"/>
      <c r="P73" s="897"/>
      <c r="Q73" s="898">
        <v>59</v>
      </c>
      <c r="R73" s="853"/>
      <c r="S73" s="853"/>
      <c r="T73" s="853"/>
      <c r="U73" s="853"/>
      <c r="V73" s="853">
        <v>7</v>
      </c>
      <c r="W73" s="853"/>
      <c r="X73" s="853"/>
      <c r="Y73" s="853"/>
      <c r="Z73" s="853"/>
      <c r="AA73" s="853">
        <v>52</v>
      </c>
      <c r="AB73" s="853"/>
      <c r="AC73" s="853"/>
      <c r="AD73" s="853"/>
      <c r="AE73" s="853"/>
      <c r="AF73" s="853">
        <v>52</v>
      </c>
      <c r="AG73" s="853"/>
      <c r="AH73" s="853"/>
      <c r="AI73" s="853"/>
      <c r="AJ73" s="853"/>
      <c r="AK73" s="853" t="s">
        <v>611</v>
      </c>
      <c r="AL73" s="853"/>
      <c r="AM73" s="853"/>
      <c r="AN73" s="853"/>
      <c r="AO73" s="853"/>
      <c r="AP73" s="853" t="s">
        <v>611</v>
      </c>
      <c r="AQ73" s="853"/>
      <c r="AR73" s="853"/>
      <c r="AS73" s="853"/>
      <c r="AT73" s="853"/>
      <c r="AU73" s="853" t="s">
        <v>611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617</v>
      </c>
      <c r="C74" s="896"/>
      <c r="D74" s="896"/>
      <c r="E74" s="896"/>
      <c r="F74" s="896"/>
      <c r="G74" s="896"/>
      <c r="H74" s="896"/>
      <c r="I74" s="896"/>
      <c r="J74" s="896"/>
      <c r="K74" s="896"/>
      <c r="L74" s="896"/>
      <c r="M74" s="896"/>
      <c r="N74" s="896"/>
      <c r="O74" s="896"/>
      <c r="P74" s="897"/>
      <c r="Q74" s="898">
        <v>164</v>
      </c>
      <c r="R74" s="853"/>
      <c r="S74" s="853"/>
      <c r="T74" s="853"/>
      <c r="U74" s="853"/>
      <c r="V74" s="853">
        <v>104</v>
      </c>
      <c r="W74" s="853"/>
      <c r="X74" s="853"/>
      <c r="Y74" s="853"/>
      <c r="Z74" s="853"/>
      <c r="AA74" s="853">
        <v>60</v>
      </c>
      <c r="AB74" s="853"/>
      <c r="AC74" s="853"/>
      <c r="AD74" s="853"/>
      <c r="AE74" s="853"/>
      <c r="AF74" s="853">
        <v>60</v>
      </c>
      <c r="AG74" s="853"/>
      <c r="AH74" s="853"/>
      <c r="AI74" s="853"/>
      <c r="AJ74" s="853"/>
      <c r="AK74" s="853" t="s">
        <v>611</v>
      </c>
      <c r="AL74" s="853"/>
      <c r="AM74" s="853"/>
      <c r="AN74" s="853"/>
      <c r="AO74" s="853"/>
      <c r="AP74" s="853" t="s">
        <v>611</v>
      </c>
      <c r="AQ74" s="853"/>
      <c r="AR74" s="853"/>
      <c r="AS74" s="853"/>
      <c r="AT74" s="853"/>
      <c r="AU74" s="853" t="s">
        <v>611</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618</v>
      </c>
      <c r="C75" s="896"/>
      <c r="D75" s="896"/>
      <c r="E75" s="896"/>
      <c r="F75" s="896"/>
      <c r="G75" s="896"/>
      <c r="H75" s="896"/>
      <c r="I75" s="896"/>
      <c r="J75" s="896"/>
      <c r="K75" s="896"/>
      <c r="L75" s="896"/>
      <c r="M75" s="896"/>
      <c r="N75" s="896"/>
      <c r="O75" s="896"/>
      <c r="P75" s="897"/>
      <c r="Q75" s="901">
        <v>189</v>
      </c>
      <c r="R75" s="902"/>
      <c r="S75" s="902"/>
      <c r="T75" s="902"/>
      <c r="U75" s="852"/>
      <c r="V75" s="903">
        <v>182</v>
      </c>
      <c r="W75" s="902"/>
      <c r="X75" s="902"/>
      <c r="Y75" s="902"/>
      <c r="Z75" s="852"/>
      <c r="AA75" s="903">
        <v>6</v>
      </c>
      <c r="AB75" s="902"/>
      <c r="AC75" s="902"/>
      <c r="AD75" s="902"/>
      <c r="AE75" s="852"/>
      <c r="AF75" s="903">
        <v>6</v>
      </c>
      <c r="AG75" s="902"/>
      <c r="AH75" s="902"/>
      <c r="AI75" s="902"/>
      <c r="AJ75" s="852"/>
      <c r="AK75" s="903" t="s">
        <v>611</v>
      </c>
      <c r="AL75" s="902"/>
      <c r="AM75" s="902"/>
      <c r="AN75" s="902"/>
      <c r="AO75" s="852"/>
      <c r="AP75" s="903" t="s">
        <v>611</v>
      </c>
      <c r="AQ75" s="902"/>
      <c r="AR75" s="902"/>
      <c r="AS75" s="902"/>
      <c r="AT75" s="852"/>
      <c r="AU75" s="903" t="s">
        <v>611</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619</v>
      </c>
      <c r="C76" s="896"/>
      <c r="D76" s="896"/>
      <c r="E76" s="896"/>
      <c r="F76" s="896"/>
      <c r="G76" s="896"/>
      <c r="H76" s="896"/>
      <c r="I76" s="896"/>
      <c r="J76" s="896"/>
      <c r="K76" s="896"/>
      <c r="L76" s="896"/>
      <c r="M76" s="896"/>
      <c r="N76" s="896"/>
      <c r="O76" s="896"/>
      <c r="P76" s="897"/>
      <c r="Q76" s="901">
        <v>213845</v>
      </c>
      <c r="R76" s="902"/>
      <c r="S76" s="902"/>
      <c r="T76" s="902"/>
      <c r="U76" s="852"/>
      <c r="V76" s="903">
        <v>205252</v>
      </c>
      <c r="W76" s="902"/>
      <c r="X76" s="902"/>
      <c r="Y76" s="902"/>
      <c r="Z76" s="852"/>
      <c r="AA76" s="903">
        <v>8593</v>
      </c>
      <c r="AB76" s="902"/>
      <c r="AC76" s="902"/>
      <c r="AD76" s="902"/>
      <c r="AE76" s="852"/>
      <c r="AF76" s="903">
        <v>8593</v>
      </c>
      <c r="AG76" s="902"/>
      <c r="AH76" s="902"/>
      <c r="AI76" s="902"/>
      <c r="AJ76" s="852"/>
      <c r="AK76" s="903" t="s">
        <v>611</v>
      </c>
      <c r="AL76" s="902"/>
      <c r="AM76" s="902"/>
      <c r="AN76" s="902"/>
      <c r="AO76" s="852"/>
      <c r="AP76" s="903" t="s">
        <v>611</v>
      </c>
      <c r="AQ76" s="902"/>
      <c r="AR76" s="902"/>
      <c r="AS76" s="902"/>
      <c r="AT76" s="852"/>
      <c r="AU76" s="903" t="s">
        <v>611</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432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8963</v>
      </c>
      <c r="AG88" s="864"/>
      <c r="AH88" s="864"/>
      <c r="AI88" s="864"/>
      <c r="AJ88" s="864"/>
      <c r="AK88" s="861"/>
      <c r="AL88" s="861"/>
      <c r="AM88" s="861"/>
      <c r="AN88" s="861"/>
      <c r="AO88" s="861"/>
      <c r="AP88" s="864">
        <v>1360</v>
      </c>
      <c r="AQ88" s="864"/>
      <c r="AR88" s="864"/>
      <c r="AS88" s="864"/>
      <c r="AT88" s="864"/>
      <c r="AU88" s="864" t="s">
        <v>611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433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3446</v>
      </c>
      <c r="CS102" s="872"/>
      <c r="CT102" s="872"/>
      <c r="CU102" s="872"/>
      <c r="CV102" s="915"/>
      <c r="CW102" s="914">
        <v>355</v>
      </c>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434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438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440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441</v>
      </c>
      <c r="AB109" s="917"/>
      <c r="AC109" s="917"/>
      <c r="AD109" s="917"/>
      <c r="AE109" s="918"/>
      <c r="AF109" s="916" t="s">
        <v>298</v>
      </c>
      <c r="AG109" s="917"/>
      <c r="AH109" s="917"/>
      <c r="AI109" s="917"/>
      <c r="AJ109" s="918"/>
      <c r="AK109" s="916" t="s">
        <v>297</v>
      </c>
      <c r="AL109" s="917"/>
      <c r="AM109" s="917"/>
      <c r="AN109" s="917"/>
      <c r="AO109" s="918"/>
      <c r="AP109" s="916" t="s">
        <v>442</v>
      </c>
      <c r="AQ109" s="917"/>
      <c r="AR109" s="917"/>
      <c r="AS109" s="917"/>
      <c r="AT109" s="919"/>
      <c r="AU109" s="936" t="s">
        <v>440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441</v>
      </c>
      <c r="BR109" s="917"/>
      <c r="BS109" s="917"/>
      <c r="BT109" s="917"/>
      <c r="BU109" s="918"/>
      <c r="BV109" s="916" t="s">
        <v>298</v>
      </c>
      <c r="BW109" s="917"/>
      <c r="BX109" s="917"/>
      <c r="BY109" s="917"/>
      <c r="BZ109" s="918"/>
      <c r="CA109" s="916" t="s">
        <v>297</v>
      </c>
      <c r="CB109" s="917"/>
      <c r="CC109" s="917"/>
      <c r="CD109" s="917"/>
      <c r="CE109" s="918"/>
      <c r="CF109" s="937" t="s">
        <v>442</v>
      </c>
      <c r="CG109" s="937"/>
      <c r="CH109" s="937"/>
      <c r="CI109" s="937"/>
      <c r="CJ109" s="937"/>
      <c r="CK109" s="916" t="s">
        <v>443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441</v>
      </c>
      <c r="DH109" s="917"/>
      <c r="DI109" s="917"/>
      <c r="DJ109" s="917"/>
      <c r="DK109" s="918"/>
      <c r="DL109" s="916" t="s">
        <v>298</v>
      </c>
      <c r="DM109" s="917"/>
      <c r="DN109" s="917"/>
      <c r="DO109" s="917"/>
      <c r="DP109" s="918"/>
      <c r="DQ109" s="916" t="s">
        <v>297</v>
      </c>
      <c r="DR109" s="917"/>
      <c r="DS109" s="917"/>
      <c r="DT109" s="917"/>
      <c r="DU109" s="918"/>
      <c r="DV109" s="916" t="s">
        <v>442</v>
      </c>
      <c r="DW109" s="917"/>
      <c r="DX109" s="917"/>
      <c r="DY109" s="917"/>
      <c r="DZ109" s="919"/>
    </row>
    <row r="110" spans="1:131" s="226" customFormat="1" ht="26.25" customHeight="1">
      <c r="A110" s="920" t="s">
        <v>444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15333103</v>
      </c>
      <c r="AB110" s="924"/>
      <c r="AC110" s="924"/>
      <c r="AD110" s="924"/>
      <c r="AE110" s="925"/>
      <c r="AF110" s="926">
        <v>15273017</v>
      </c>
      <c r="AG110" s="924"/>
      <c r="AH110" s="924"/>
      <c r="AI110" s="924"/>
      <c r="AJ110" s="925"/>
      <c r="AK110" s="926">
        <v>15805130</v>
      </c>
      <c r="AL110" s="924"/>
      <c r="AM110" s="924"/>
      <c r="AN110" s="924"/>
      <c r="AO110" s="925"/>
      <c r="AP110" s="927">
        <v>17.2</v>
      </c>
      <c r="AQ110" s="928"/>
      <c r="AR110" s="928"/>
      <c r="AS110" s="928"/>
      <c r="AT110" s="929"/>
      <c r="AU110" s="930" t="s">
        <v>67</v>
      </c>
      <c r="AV110" s="931"/>
      <c r="AW110" s="931"/>
      <c r="AX110" s="931"/>
      <c r="AY110" s="931"/>
      <c r="AZ110" s="972" t="s">
        <v>445</v>
      </c>
      <c r="BA110" s="921"/>
      <c r="BB110" s="921"/>
      <c r="BC110" s="921"/>
      <c r="BD110" s="921"/>
      <c r="BE110" s="921"/>
      <c r="BF110" s="921"/>
      <c r="BG110" s="921"/>
      <c r="BH110" s="921"/>
      <c r="BI110" s="921"/>
      <c r="BJ110" s="921"/>
      <c r="BK110" s="921"/>
      <c r="BL110" s="921"/>
      <c r="BM110" s="921"/>
      <c r="BN110" s="921"/>
      <c r="BO110" s="921"/>
      <c r="BP110" s="922"/>
      <c r="BQ110" s="958">
        <v>177392643</v>
      </c>
      <c r="BR110" s="959"/>
      <c r="BS110" s="959"/>
      <c r="BT110" s="959"/>
      <c r="BU110" s="959"/>
      <c r="BV110" s="959">
        <v>178284233</v>
      </c>
      <c r="BW110" s="959"/>
      <c r="BX110" s="959"/>
      <c r="BY110" s="959"/>
      <c r="BZ110" s="959"/>
      <c r="CA110" s="959">
        <v>178970047</v>
      </c>
      <c r="CB110" s="959"/>
      <c r="CC110" s="959"/>
      <c r="CD110" s="959"/>
      <c r="CE110" s="959"/>
      <c r="CF110" s="973">
        <v>194.9</v>
      </c>
      <c r="CG110" s="974"/>
      <c r="CH110" s="974"/>
      <c r="CI110" s="974"/>
      <c r="CJ110" s="974"/>
      <c r="CK110" s="975" t="s">
        <v>446</v>
      </c>
      <c r="CL110" s="976"/>
      <c r="CM110" s="955" t="s">
        <v>447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448</v>
      </c>
      <c r="DH110" s="959"/>
      <c r="DI110" s="959"/>
      <c r="DJ110" s="959"/>
      <c r="DK110" s="959"/>
      <c r="DL110" s="959" t="s">
        <v>449</v>
      </c>
      <c r="DM110" s="959"/>
      <c r="DN110" s="959"/>
      <c r="DO110" s="959"/>
      <c r="DP110" s="959"/>
      <c r="DQ110" s="959" t="s">
        <v>411</v>
      </c>
      <c r="DR110" s="959"/>
      <c r="DS110" s="959"/>
      <c r="DT110" s="959"/>
      <c r="DU110" s="959"/>
      <c r="DV110" s="960" t="s">
        <v>450</v>
      </c>
      <c r="DW110" s="960"/>
      <c r="DX110" s="960"/>
      <c r="DY110" s="960"/>
      <c r="DZ110" s="961"/>
    </row>
    <row r="111" spans="1:131" s="226" customFormat="1" ht="26.25" customHeight="1">
      <c r="A111" s="962" t="s">
        <v>451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381</v>
      </c>
      <c r="AB111" s="966"/>
      <c r="AC111" s="966"/>
      <c r="AD111" s="966"/>
      <c r="AE111" s="967"/>
      <c r="AF111" s="968" t="s">
        <v>411</v>
      </c>
      <c r="AG111" s="966"/>
      <c r="AH111" s="966"/>
      <c r="AI111" s="966"/>
      <c r="AJ111" s="967"/>
      <c r="AK111" s="968" t="s">
        <v>452</v>
      </c>
      <c r="AL111" s="966"/>
      <c r="AM111" s="966"/>
      <c r="AN111" s="966"/>
      <c r="AO111" s="967"/>
      <c r="AP111" s="969" t="s">
        <v>449</v>
      </c>
      <c r="AQ111" s="970"/>
      <c r="AR111" s="970"/>
      <c r="AS111" s="970"/>
      <c r="AT111" s="971"/>
      <c r="AU111" s="932"/>
      <c r="AV111" s="933"/>
      <c r="AW111" s="933"/>
      <c r="AX111" s="933"/>
      <c r="AY111" s="933"/>
      <c r="AZ111" s="981" t="s">
        <v>453</v>
      </c>
      <c r="BA111" s="982"/>
      <c r="BB111" s="982"/>
      <c r="BC111" s="982"/>
      <c r="BD111" s="982"/>
      <c r="BE111" s="982"/>
      <c r="BF111" s="982"/>
      <c r="BG111" s="982"/>
      <c r="BH111" s="982"/>
      <c r="BI111" s="982"/>
      <c r="BJ111" s="982"/>
      <c r="BK111" s="982"/>
      <c r="BL111" s="982"/>
      <c r="BM111" s="982"/>
      <c r="BN111" s="982"/>
      <c r="BO111" s="982"/>
      <c r="BP111" s="983"/>
      <c r="BQ111" s="951" t="s">
        <v>448</v>
      </c>
      <c r="BR111" s="952"/>
      <c r="BS111" s="952"/>
      <c r="BT111" s="952"/>
      <c r="BU111" s="952"/>
      <c r="BV111" s="952" t="s">
        <v>454</v>
      </c>
      <c r="BW111" s="952"/>
      <c r="BX111" s="952"/>
      <c r="BY111" s="952"/>
      <c r="BZ111" s="952"/>
      <c r="CA111" s="952" t="s">
        <v>454</v>
      </c>
      <c r="CB111" s="952"/>
      <c r="CC111" s="952"/>
      <c r="CD111" s="952"/>
      <c r="CE111" s="952"/>
      <c r="CF111" s="946" t="s">
        <v>448</v>
      </c>
      <c r="CG111" s="947"/>
      <c r="CH111" s="947"/>
      <c r="CI111" s="947"/>
      <c r="CJ111" s="947"/>
      <c r="CK111" s="977"/>
      <c r="CL111" s="978"/>
      <c r="CM111" s="948" t="s">
        <v>455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456</v>
      </c>
      <c r="DH111" s="952"/>
      <c r="DI111" s="952"/>
      <c r="DJ111" s="952"/>
      <c r="DK111" s="952"/>
      <c r="DL111" s="952" t="s">
        <v>454</v>
      </c>
      <c r="DM111" s="952"/>
      <c r="DN111" s="952"/>
      <c r="DO111" s="952"/>
      <c r="DP111" s="952"/>
      <c r="DQ111" s="952" t="s">
        <v>450</v>
      </c>
      <c r="DR111" s="952"/>
      <c r="DS111" s="952"/>
      <c r="DT111" s="952"/>
      <c r="DU111" s="952"/>
      <c r="DV111" s="953" t="s">
        <v>381</v>
      </c>
      <c r="DW111" s="953"/>
      <c r="DX111" s="953"/>
      <c r="DY111" s="953"/>
      <c r="DZ111" s="954"/>
    </row>
    <row r="112" spans="1:131" s="226" customFormat="1" ht="26.25" customHeight="1">
      <c r="A112" s="984" t="s">
        <v>457</v>
      </c>
      <c r="B112" s="985"/>
      <c r="C112" s="982" t="s">
        <v>458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433333</v>
      </c>
      <c r="AB112" s="991"/>
      <c r="AC112" s="991"/>
      <c r="AD112" s="991"/>
      <c r="AE112" s="992"/>
      <c r="AF112" s="993">
        <v>433333</v>
      </c>
      <c r="AG112" s="991"/>
      <c r="AH112" s="991"/>
      <c r="AI112" s="991"/>
      <c r="AJ112" s="992"/>
      <c r="AK112" s="993">
        <v>433333</v>
      </c>
      <c r="AL112" s="991"/>
      <c r="AM112" s="991"/>
      <c r="AN112" s="991"/>
      <c r="AO112" s="992"/>
      <c r="AP112" s="994">
        <v>0.5</v>
      </c>
      <c r="AQ112" s="995"/>
      <c r="AR112" s="995"/>
      <c r="AS112" s="995"/>
      <c r="AT112" s="996"/>
      <c r="AU112" s="932"/>
      <c r="AV112" s="933"/>
      <c r="AW112" s="933"/>
      <c r="AX112" s="933"/>
      <c r="AY112" s="933"/>
      <c r="AZ112" s="981" t="s">
        <v>459</v>
      </c>
      <c r="BA112" s="982"/>
      <c r="BB112" s="982"/>
      <c r="BC112" s="982"/>
      <c r="BD112" s="982"/>
      <c r="BE112" s="982"/>
      <c r="BF112" s="982"/>
      <c r="BG112" s="982"/>
      <c r="BH112" s="982"/>
      <c r="BI112" s="982"/>
      <c r="BJ112" s="982"/>
      <c r="BK112" s="982"/>
      <c r="BL112" s="982"/>
      <c r="BM112" s="982"/>
      <c r="BN112" s="982"/>
      <c r="BO112" s="982"/>
      <c r="BP112" s="983"/>
      <c r="BQ112" s="951">
        <v>89599986</v>
      </c>
      <c r="BR112" s="952"/>
      <c r="BS112" s="952"/>
      <c r="BT112" s="952"/>
      <c r="BU112" s="952"/>
      <c r="BV112" s="952">
        <v>89585387</v>
      </c>
      <c r="BW112" s="952"/>
      <c r="BX112" s="952"/>
      <c r="BY112" s="952"/>
      <c r="BZ112" s="952"/>
      <c r="CA112" s="952">
        <v>88918685</v>
      </c>
      <c r="CB112" s="952"/>
      <c r="CC112" s="952"/>
      <c r="CD112" s="952"/>
      <c r="CE112" s="952"/>
      <c r="CF112" s="946">
        <v>96.8</v>
      </c>
      <c r="CG112" s="947"/>
      <c r="CH112" s="947"/>
      <c r="CI112" s="947"/>
      <c r="CJ112" s="947"/>
      <c r="CK112" s="977"/>
      <c r="CL112" s="978"/>
      <c r="CM112" s="948" t="s">
        <v>460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450</v>
      </c>
      <c r="DH112" s="952"/>
      <c r="DI112" s="952"/>
      <c r="DJ112" s="952"/>
      <c r="DK112" s="952"/>
      <c r="DL112" s="952" t="s">
        <v>450</v>
      </c>
      <c r="DM112" s="952"/>
      <c r="DN112" s="952"/>
      <c r="DO112" s="952"/>
      <c r="DP112" s="952"/>
      <c r="DQ112" s="952" t="s">
        <v>448</v>
      </c>
      <c r="DR112" s="952"/>
      <c r="DS112" s="952"/>
      <c r="DT112" s="952"/>
      <c r="DU112" s="952"/>
      <c r="DV112" s="953" t="s">
        <v>448</v>
      </c>
      <c r="DW112" s="953"/>
      <c r="DX112" s="953"/>
      <c r="DY112" s="953"/>
      <c r="DZ112" s="954"/>
    </row>
    <row r="113" spans="1:130" s="226" customFormat="1" ht="26.25" customHeight="1">
      <c r="A113" s="986"/>
      <c r="B113" s="987"/>
      <c r="C113" s="982" t="s">
        <v>461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5601759</v>
      </c>
      <c r="AB113" s="966"/>
      <c r="AC113" s="966"/>
      <c r="AD113" s="966"/>
      <c r="AE113" s="967"/>
      <c r="AF113" s="968">
        <v>5631574</v>
      </c>
      <c r="AG113" s="966"/>
      <c r="AH113" s="966"/>
      <c r="AI113" s="966"/>
      <c r="AJ113" s="967"/>
      <c r="AK113" s="968">
        <v>5312910</v>
      </c>
      <c r="AL113" s="966"/>
      <c r="AM113" s="966"/>
      <c r="AN113" s="966"/>
      <c r="AO113" s="967"/>
      <c r="AP113" s="969">
        <v>5.8</v>
      </c>
      <c r="AQ113" s="970"/>
      <c r="AR113" s="970"/>
      <c r="AS113" s="970"/>
      <c r="AT113" s="971"/>
      <c r="AU113" s="932"/>
      <c r="AV113" s="933"/>
      <c r="AW113" s="933"/>
      <c r="AX113" s="933"/>
      <c r="AY113" s="933"/>
      <c r="AZ113" s="981" t="s">
        <v>462</v>
      </c>
      <c r="BA113" s="982"/>
      <c r="BB113" s="982"/>
      <c r="BC113" s="982"/>
      <c r="BD113" s="982"/>
      <c r="BE113" s="982"/>
      <c r="BF113" s="982"/>
      <c r="BG113" s="982"/>
      <c r="BH113" s="982"/>
      <c r="BI113" s="982"/>
      <c r="BJ113" s="982"/>
      <c r="BK113" s="982"/>
      <c r="BL113" s="982"/>
      <c r="BM113" s="982"/>
      <c r="BN113" s="982"/>
      <c r="BO113" s="982"/>
      <c r="BP113" s="983"/>
      <c r="BQ113" s="951" t="s">
        <v>456</v>
      </c>
      <c r="BR113" s="952"/>
      <c r="BS113" s="952"/>
      <c r="BT113" s="952"/>
      <c r="BU113" s="952"/>
      <c r="BV113" s="952" t="s">
        <v>463</v>
      </c>
      <c r="BW113" s="952"/>
      <c r="BX113" s="952"/>
      <c r="BY113" s="952"/>
      <c r="BZ113" s="952"/>
      <c r="CA113" s="952">
        <v>1142672</v>
      </c>
      <c r="CB113" s="952"/>
      <c r="CC113" s="952"/>
      <c r="CD113" s="952"/>
      <c r="CE113" s="952"/>
      <c r="CF113" s="946">
        <v>1.2</v>
      </c>
      <c r="CG113" s="947"/>
      <c r="CH113" s="947"/>
      <c r="CI113" s="947"/>
      <c r="CJ113" s="947"/>
      <c r="CK113" s="977"/>
      <c r="CL113" s="978"/>
      <c r="CM113" s="948" t="s">
        <v>464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463</v>
      </c>
      <c r="DH113" s="991"/>
      <c r="DI113" s="991"/>
      <c r="DJ113" s="991"/>
      <c r="DK113" s="992"/>
      <c r="DL113" s="993" t="s">
        <v>448</v>
      </c>
      <c r="DM113" s="991"/>
      <c r="DN113" s="991"/>
      <c r="DO113" s="991"/>
      <c r="DP113" s="992"/>
      <c r="DQ113" s="993" t="s">
        <v>456</v>
      </c>
      <c r="DR113" s="991"/>
      <c r="DS113" s="991"/>
      <c r="DT113" s="991"/>
      <c r="DU113" s="992"/>
      <c r="DV113" s="994" t="s">
        <v>454</v>
      </c>
      <c r="DW113" s="995"/>
      <c r="DX113" s="995"/>
      <c r="DY113" s="995"/>
      <c r="DZ113" s="996"/>
    </row>
    <row r="114" spans="1:130" s="226" customFormat="1" ht="26.25" customHeight="1">
      <c r="A114" s="986"/>
      <c r="B114" s="987"/>
      <c r="C114" s="982" t="s">
        <v>465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463</v>
      </c>
      <c r="AB114" s="991"/>
      <c r="AC114" s="991"/>
      <c r="AD114" s="991"/>
      <c r="AE114" s="992"/>
      <c r="AF114" s="993" t="s">
        <v>452</v>
      </c>
      <c r="AG114" s="991"/>
      <c r="AH114" s="991"/>
      <c r="AI114" s="991"/>
      <c r="AJ114" s="992"/>
      <c r="AK114" s="993" t="s">
        <v>456</v>
      </c>
      <c r="AL114" s="991"/>
      <c r="AM114" s="991"/>
      <c r="AN114" s="991"/>
      <c r="AO114" s="992"/>
      <c r="AP114" s="994" t="s">
        <v>456</v>
      </c>
      <c r="AQ114" s="995"/>
      <c r="AR114" s="995"/>
      <c r="AS114" s="995"/>
      <c r="AT114" s="996"/>
      <c r="AU114" s="932"/>
      <c r="AV114" s="933"/>
      <c r="AW114" s="933"/>
      <c r="AX114" s="933"/>
      <c r="AY114" s="933"/>
      <c r="AZ114" s="981" t="s">
        <v>466</v>
      </c>
      <c r="BA114" s="982"/>
      <c r="BB114" s="982"/>
      <c r="BC114" s="982"/>
      <c r="BD114" s="982"/>
      <c r="BE114" s="982"/>
      <c r="BF114" s="982"/>
      <c r="BG114" s="982"/>
      <c r="BH114" s="982"/>
      <c r="BI114" s="982"/>
      <c r="BJ114" s="982"/>
      <c r="BK114" s="982"/>
      <c r="BL114" s="982"/>
      <c r="BM114" s="982"/>
      <c r="BN114" s="982"/>
      <c r="BO114" s="982"/>
      <c r="BP114" s="983"/>
      <c r="BQ114" s="951">
        <v>22368471</v>
      </c>
      <c r="BR114" s="952"/>
      <c r="BS114" s="952"/>
      <c r="BT114" s="952"/>
      <c r="BU114" s="952"/>
      <c r="BV114" s="952">
        <v>22130587</v>
      </c>
      <c r="BW114" s="952"/>
      <c r="BX114" s="952"/>
      <c r="BY114" s="952"/>
      <c r="BZ114" s="952"/>
      <c r="CA114" s="952">
        <v>21639795</v>
      </c>
      <c r="CB114" s="952"/>
      <c r="CC114" s="952"/>
      <c r="CD114" s="952"/>
      <c r="CE114" s="952"/>
      <c r="CF114" s="946">
        <v>23.6</v>
      </c>
      <c r="CG114" s="947"/>
      <c r="CH114" s="947"/>
      <c r="CI114" s="947"/>
      <c r="CJ114" s="947"/>
      <c r="CK114" s="977"/>
      <c r="CL114" s="978"/>
      <c r="CM114" s="948" t="s">
        <v>467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468</v>
      </c>
      <c r="DH114" s="991"/>
      <c r="DI114" s="991"/>
      <c r="DJ114" s="991"/>
      <c r="DK114" s="992"/>
      <c r="DL114" s="993" t="s">
        <v>449</v>
      </c>
      <c r="DM114" s="991"/>
      <c r="DN114" s="991"/>
      <c r="DO114" s="991"/>
      <c r="DP114" s="992"/>
      <c r="DQ114" s="993" t="s">
        <v>463</v>
      </c>
      <c r="DR114" s="991"/>
      <c r="DS114" s="991"/>
      <c r="DT114" s="991"/>
      <c r="DU114" s="992"/>
      <c r="DV114" s="994" t="s">
        <v>449</v>
      </c>
      <c r="DW114" s="995"/>
      <c r="DX114" s="995"/>
      <c r="DY114" s="995"/>
      <c r="DZ114" s="996"/>
    </row>
    <row r="115" spans="1:130" s="226" customFormat="1" ht="26.25" customHeight="1">
      <c r="A115" s="986"/>
      <c r="B115" s="987"/>
      <c r="C115" s="982" t="s">
        <v>469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270</v>
      </c>
      <c r="AB115" s="966"/>
      <c r="AC115" s="966"/>
      <c r="AD115" s="966"/>
      <c r="AE115" s="967"/>
      <c r="AF115" s="968">
        <v>172</v>
      </c>
      <c r="AG115" s="966"/>
      <c r="AH115" s="966"/>
      <c r="AI115" s="966"/>
      <c r="AJ115" s="967"/>
      <c r="AK115" s="968" t="s">
        <v>463</v>
      </c>
      <c r="AL115" s="966"/>
      <c r="AM115" s="966"/>
      <c r="AN115" s="966"/>
      <c r="AO115" s="967"/>
      <c r="AP115" s="969" t="s">
        <v>470</v>
      </c>
      <c r="AQ115" s="970"/>
      <c r="AR115" s="970"/>
      <c r="AS115" s="970"/>
      <c r="AT115" s="971"/>
      <c r="AU115" s="932"/>
      <c r="AV115" s="933"/>
      <c r="AW115" s="933"/>
      <c r="AX115" s="933"/>
      <c r="AY115" s="933"/>
      <c r="AZ115" s="981" t="s">
        <v>471</v>
      </c>
      <c r="BA115" s="982"/>
      <c r="BB115" s="982"/>
      <c r="BC115" s="982"/>
      <c r="BD115" s="982"/>
      <c r="BE115" s="982"/>
      <c r="BF115" s="982"/>
      <c r="BG115" s="982"/>
      <c r="BH115" s="982"/>
      <c r="BI115" s="982"/>
      <c r="BJ115" s="982"/>
      <c r="BK115" s="982"/>
      <c r="BL115" s="982"/>
      <c r="BM115" s="982"/>
      <c r="BN115" s="982"/>
      <c r="BO115" s="982"/>
      <c r="BP115" s="983"/>
      <c r="BQ115" s="951">
        <v>17</v>
      </c>
      <c r="BR115" s="952"/>
      <c r="BS115" s="952"/>
      <c r="BT115" s="952"/>
      <c r="BU115" s="952"/>
      <c r="BV115" s="952">
        <v>4</v>
      </c>
      <c r="BW115" s="952"/>
      <c r="BX115" s="952"/>
      <c r="BY115" s="952"/>
      <c r="BZ115" s="952"/>
      <c r="CA115" s="952" t="s">
        <v>381</v>
      </c>
      <c r="CB115" s="952"/>
      <c r="CC115" s="952"/>
      <c r="CD115" s="952"/>
      <c r="CE115" s="952"/>
      <c r="CF115" s="946" t="s">
        <v>463</v>
      </c>
      <c r="CG115" s="947"/>
      <c r="CH115" s="947"/>
      <c r="CI115" s="947"/>
      <c r="CJ115" s="947"/>
      <c r="CK115" s="977"/>
      <c r="CL115" s="978"/>
      <c r="CM115" s="981" t="s">
        <v>472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463</v>
      </c>
      <c r="DH115" s="991"/>
      <c r="DI115" s="991"/>
      <c r="DJ115" s="991"/>
      <c r="DK115" s="992"/>
      <c r="DL115" s="993" t="s">
        <v>450</v>
      </c>
      <c r="DM115" s="991"/>
      <c r="DN115" s="991"/>
      <c r="DO115" s="991"/>
      <c r="DP115" s="992"/>
      <c r="DQ115" s="993" t="s">
        <v>381</v>
      </c>
      <c r="DR115" s="991"/>
      <c r="DS115" s="991"/>
      <c r="DT115" s="991"/>
      <c r="DU115" s="992"/>
      <c r="DV115" s="994" t="s">
        <v>454</v>
      </c>
      <c r="DW115" s="995"/>
      <c r="DX115" s="995"/>
      <c r="DY115" s="995"/>
      <c r="DZ115" s="996"/>
    </row>
    <row r="116" spans="1:130" s="226" customFormat="1" ht="26.25" customHeight="1">
      <c r="A116" s="988"/>
      <c r="B116" s="989"/>
      <c r="C116" s="997" t="s">
        <v>473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4941</v>
      </c>
      <c r="AB116" s="991"/>
      <c r="AC116" s="991"/>
      <c r="AD116" s="991"/>
      <c r="AE116" s="992"/>
      <c r="AF116" s="993">
        <v>847</v>
      </c>
      <c r="AG116" s="991"/>
      <c r="AH116" s="991"/>
      <c r="AI116" s="991"/>
      <c r="AJ116" s="992"/>
      <c r="AK116" s="993">
        <v>2734</v>
      </c>
      <c r="AL116" s="991"/>
      <c r="AM116" s="991"/>
      <c r="AN116" s="991"/>
      <c r="AO116" s="992"/>
      <c r="AP116" s="994">
        <v>0</v>
      </c>
      <c r="AQ116" s="995"/>
      <c r="AR116" s="995"/>
      <c r="AS116" s="995"/>
      <c r="AT116" s="996"/>
      <c r="AU116" s="932"/>
      <c r="AV116" s="933"/>
      <c r="AW116" s="933"/>
      <c r="AX116" s="933"/>
      <c r="AY116" s="933"/>
      <c r="AZ116" s="999" t="s">
        <v>474</v>
      </c>
      <c r="BA116" s="1000"/>
      <c r="BB116" s="1000"/>
      <c r="BC116" s="1000"/>
      <c r="BD116" s="1000"/>
      <c r="BE116" s="1000"/>
      <c r="BF116" s="1000"/>
      <c r="BG116" s="1000"/>
      <c r="BH116" s="1000"/>
      <c r="BI116" s="1000"/>
      <c r="BJ116" s="1000"/>
      <c r="BK116" s="1000"/>
      <c r="BL116" s="1000"/>
      <c r="BM116" s="1000"/>
      <c r="BN116" s="1000"/>
      <c r="BO116" s="1000"/>
      <c r="BP116" s="1001"/>
      <c r="BQ116" s="951" t="s">
        <v>463</v>
      </c>
      <c r="BR116" s="952"/>
      <c r="BS116" s="952"/>
      <c r="BT116" s="952"/>
      <c r="BU116" s="952"/>
      <c r="BV116" s="952" t="s">
        <v>448</v>
      </c>
      <c r="BW116" s="952"/>
      <c r="BX116" s="952"/>
      <c r="BY116" s="952"/>
      <c r="BZ116" s="952"/>
      <c r="CA116" s="952" t="s">
        <v>381</v>
      </c>
      <c r="CB116" s="952"/>
      <c r="CC116" s="952"/>
      <c r="CD116" s="952"/>
      <c r="CE116" s="952"/>
      <c r="CF116" s="946" t="s">
        <v>454</v>
      </c>
      <c r="CG116" s="947"/>
      <c r="CH116" s="947"/>
      <c r="CI116" s="947"/>
      <c r="CJ116" s="947"/>
      <c r="CK116" s="977"/>
      <c r="CL116" s="978"/>
      <c r="CM116" s="948" t="s">
        <v>475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454</v>
      </c>
      <c r="DH116" s="991"/>
      <c r="DI116" s="991"/>
      <c r="DJ116" s="991"/>
      <c r="DK116" s="992"/>
      <c r="DL116" s="993" t="s">
        <v>470</v>
      </c>
      <c r="DM116" s="991"/>
      <c r="DN116" s="991"/>
      <c r="DO116" s="991"/>
      <c r="DP116" s="992"/>
      <c r="DQ116" s="993" t="s">
        <v>448</v>
      </c>
      <c r="DR116" s="991"/>
      <c r="DS116" s="991"/>
      <c r="DT116" s="991"/>
      <c r="DU116" s="992"/>
      <c r="DV116" s="994" t="s">
        <v>456</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476</v>
      </c>
      <c r="Z117" s="918"/>
      <c r="AA117" s="1008">
        <v>21373406</v>
      </c>
      <c r="AB117" s="1009"/>
      <c r="AC117" s="1009"/>
      <c r="AD117" s="1009"/>
      <c r="AE117" s="1010"/>
      <c r="AF117" s="1011">
        <v>21338943</v>
      </c>
      <c r="AG117" s="1009"/>
      <c r="AH117" s="1009"/>
      <c r="AI117" s="1009"/>
      <c r="AJ117" s="1010"/>
      <c r="AK117" s="1011">
        <v>21554107</v>
      </c>
      <c r="AL117" s="1009"/>
      <c r="AM117" s="1009"/>
      <c r="AN117" s="1009"/>
      <c r="AO117" s="1010"/>
      <c r="AP117" s="1012"/>
      <c r="AQ117" s="1013"/>
      <c r="AR117" s="1013"/>
      <c r="AS117" s="1013"/>
      <c r="AT117" s="1014"/>
      <c r="AU117" s="932"/>
      <c r="AV117" s="933"/>
      <c r="AW117" s="933"/>
      <c r="AX117" s="933"/>
      <c r="AY117" s="933"/>
      <c r="AZ117" s="999" t="s">
        <v>477</v>
      </c>
      <c r="BA117" s="1000"/>
      <c r="BB117" s="1000"/>
      <c r="BC117" s="1000"/>
      <c r="BD117" s="1000"/>
      <c r="BE117" s="1000"/>
      <c r="BF117" s="1000"/>
      <c r="BG117" s="1000"/>
      <c r="BH117" s="1000"/>
      <c r="BI117" s="1000"/>
      <c r="BJ117" s="1000"/>
      <c r="BK117" s="1000"/>
      <c r="BL117" s="1000"/>
      <c r="BM117" s="1000"/>
      <c r="BN117" s="1000"/>
      <c r="BO117" s="1000"/>
      <c r="BP117" s="1001"/>
      <c r="BQ117" s="951" t="s">
        <v>456</v>
      </c>
      <c r="BR117" s="952"/>
      <c r="BS117" s="952"/>
      <c r="BT117" s="952"/>
      <c r="BU117" s="952"/>
      <c r="BV117" s="952" t="s">
        <v>470</v>
      </c>
      <c r="BW117" s="952"/>
      <c r="BX117" s="952"/>
      <c r="BY117" s="952"/>
      <c r="BZ117" s="952"/>
      <c r="CA117" s="952" t="s">
        <v>470</v>
      </c>
      <c r="CB117" s="952"/>
      <c r="CC117" s="952"/>
      <c r="CD117" s="952"/>
      <c r="CE117" s="952"/>
      <c r="CF117" s="946" t="s">
        <v>470</v>
      </c>
      <c r="CG117" s="947"/>
      <c r="CH117" s="947"/>
      <c r="CI117" s="947"/>
      <c r="CJ117" s="947"/>
      <c r="CK117" s="977"/>
      <c r="CL117" s="978"/>
      <c r="CM117" s="948" t="s">
        <v>478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381</v>
      </c>
      <c r="DH117" s="991"/>
      <c r="DI117" s="991"/>
      <c r="DJ117" s="991"/>
      <c r="DK117" s="992"/>
      <c r="DL117" s="993" t="s">
        <v>381</v>
      </c>
      <c r="DM117" s="991"/>
      <c r="DN117" s="991"/>
      <c r="DO117" s="991"/>
      <c r="DP117" s="992"/>
      <c r="DQ117" s="993" t="s">
        <v>470</v>
      </c>
      <c r="DR117" s="991"/>
      <c r="DS117" s="991"/>
      <c r="DT117" s="991"/>
      <c r="DU117" s="992"/>
      <c r="DV117" s="994" t="s">
        <v>448</v>
      </c>
      <c r="DW117" s="995"/>
      <c r="DX117" s="995"/>
      <c r="DY117" s="995"/>
      <c r="DZ117" s="996"/>
    </row>
    <row r="118" spans="1:130" s="226" customFormat="1" ht="26.25" customHeight="1">
      <c r="A118" s="936" t="s">
        <v>443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441</v>
      </c>
      <c r="AB118" s="917"/>
      <c r="AC118" s="917"/>
      <c r="AD118" s="917"/>
      <c r="AE118" s="918"/>
      <c r="AF118" s="916" t="s">
        <v>298</v>
      </c>
      <c r="AG118" s="917"/>
      <c r="AH118" s="917"/>
      <c r="AI118" s="917"/>
      <c r="AJ118" s="918"/>
      <c r="AK118" s="916" t="s">
        <v>297</v>
      </c>
      <c r="AL118" s="917"/>
      <c r="AM118" s="917"/>
      <c r="AN118" s="917"/>
      <c r="AO118" s="918"/>
      <c r="AP118" s="1003" t="s">
        <v>442</v>
      </c>
      <c r="AQ118" s="1004"/>
      <c r="AR118" s="1004"/>
      <c r="AS118" s="1004"/>
      <c r="AT118" s="1005"/>
      <c r="AU118" s="932"/>
      <c r="AV118" s="933"/>
      <c r="AW118" s="933"/>
      <c r="AX118" s="933"/>
      <c r="AY118" s="933"/>
      <c r="AZ118" s="1006" t="s">
        <v>479</v>
      </c>
      <c r="BA118" s="997"/>
      <c r="BB118" s="997"/>
      <c r="BC118" s="997"/>
      <c r="BD118" s="997"/>
      <c r="BE118" s="997"/>
      <c r="BF118" s="997"/>
      <c r="BG118" s="997"/>
      <c r="BH118" s="997"/>
      <c r="BI118" s="997"/>
      <c r="BJ118" s="997"/>
      <c r="BK118" s="997"/>
      <c r="BL118" s="997"/>
      <c r="BM118" s="997"/>
      <c r="BN118" s="997"/>
      <c r="BO118" s="997"/>
      <c r="BP118" s="998"/>
      <c r="BQ118" s="1029" t="s">
        <v>470</v>
      </c>
      <c r="BR118" s="1030"/>
      <c r="BS118" s="1030"/>
      <c r="BT118" s="1030"/>
      <c r="BU118" s="1030"/>
      <c r="BV118" s="1030" t="s">
        <v>470</v>
      </c>
      <c r="BW118" s="1030"/>
      <c r="BX118" s="1030"/>
      <c r="BY118" s="1030"/>
      <c r="BZ118" s="1030"/>
      <c r="CA118" s="1030" t="s">
        <v>452</v>
      </c>
      <c r="CB118" s="1030"/>
      <c r="CC118" s="1030"/>
      <c r="CD118" s="1030"/>
      <c r="CE118" s="1030"/>
      <c r="CF118" s="946" t="s">
        <v>456</v>
      </c>
      <c r="CG118" s="947"/>
      <c r="CH118" s="947"/>
      <c r="CI118" s="947"/>
      <c r="CJ118" s="947"/>
      <c r="CK118" s="977"/>
      <c r="CL118" s="978"/>
      <c r="CM118" s="948" t="s">
        <v>480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470</v>
      </c>
      <c r="DH118" s="991"/>
      <c r="DI118" s="991"/>
      <c r="DJ118" s="991"/>
      <c r="DK118" s="992"/>
      <c r="DL118" s="993" t="s">
        <v>381</v>
      </c>
      <c r="DM118" s="991"/>
      <c r="DN118" s="991"/>
      <c r="DO118" s="991"/>
      <c r="DP118" s="992"/>
      <c r="DQ118" s="993" t="s">
        <v>381</v>
      </c>
      <c r="DR118" s="991"/>
      <c r="DS118" s="991"/>
      <c r="DT118" s="991"/>
      <c r="DU118" s="992"/>
      <c r="DV118" s="994" t="s">
        <v>468</v>
      </c>
      <c r="DW118" s="995"/>
      <c r="DX118" s="995"/>
      <c r="DY118" s="995"/>
      <c r="DZ118" s="996"/>
    </row>
    <row r="119" spans="1:130" s="226" customFormat="1" ht="26.25" customHeight="1">
      <c r="A119" s="1090" t="s">
        <v>446</v>
      </c>
      <c r="B119" s="976"/>
      <c r="C119" s="955" t="s">
        <v>447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381</v>
      </c>
      <c r="AB119" s="924"/>
      <c r="AC119" s="924"/>
      <c r="AD119" s="924"/>
      <c r="AE119" s="925"/>
      <c r="AF119" s="926" t="s">
        <v>470</v>
      </c>
      <c r="AG119" s="924"/>
      <c r="AH119" s="924"/>
      <c r="AI119" s="924"/>
      <c r="AJ119" s="925"/>
      <c r="AK119" s="926" t="s">
        <v>381</v>
      </c>
      <c r="AL119" s="924"/>
      <c r="AM119" s="924"/>
      <c r="AN119" s="924"/>
      <c r="AO119" s="925"/>
      <c r="AP119" s="927" t="s">
        <v>381</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481</v>
      </c>
      <c r="BP119" s="1038"/>
      <c r="BQ119" s="1029">
        <v>289361117</v>
      </c>
      <c r="BR119" s="1030"/>
      <c r="BS119" s="1030"/>
      <c r="BT119" s="1030"/>
      <c r="BU119" s="1030"/>
      <c r="BV119" s="1030">
        <v>290000211</v>
      </c>
      <c r="BW119" s="1030"/>
      <c r="BX119" s="1030"/>
      <c r="BY119" s="1030"/>
      <c r="BZ119" s="1030"/>
      <c r="CA119" s="1030">
        <v>290671199</v>
      </c>
      <c r="CB119" s="1030"/>
      <c r="CC119" s="1030"/>
      <c r="CD119" s="1030"/>
      <c r="CE119" s="1030"/>
      <c r="CF119" s="1031"/>
      <c r="CG119" s="1032"/>
      <c r="CH119" s="1032"/>
      <c r="CI119" s="1032"/>
      <c r="CJ119" s="1033"/>
      <c r="CK119" s="979"/>
      <c r="CL119" s="980"/>
      <c r="CM119" s="1034" t="s">
        <v>482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448</v>
      </c>
      <c r="DH119" s="1016"/>
      <c r="DI119" s="1016"/>
      <c r="DJ119" s="1016"/>
      <c r="DK119" s="1017"/>
      <c r="DL119" s="1015" t="s">
        <v>381</v>
      </c>
      <c r="DM119" s="1016"/>
      <c r="DN119" s="1016"/>
      <c r="DO119" s="1016"/>
      <c r="DP119" s="1017"/>
      <c r="DQ119" s="1015" t="s">
        <v>448</v>
      </c>
      <c r="DR119" s="1016"/>
      <c r="DS119" s="1016"/>
      <c r="DT119" s="1016"/>
      <c r="DU119" s="1017"/>
      <c r="DV119" s="1018" t="s">
        <v>470</v>
      </c>
      <c r="DW119" s="1019"/>
      <c r="DX119" s="1019"/>
      <c r="DY119" s="1019"/>
      <c r="DZ119" s="1020"/>
    </row>
    <row r="120" spans="1:130" s="226" customFormat="1" ht="26.25" customHeight="1">
      <c r="A120" s="1091"/>
      <c r="B120" s="978"/>
      <c r="C120" s="948" t="s">
        <v>455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470</v>
      </c>
      <c r="AB120" s="991"/>
      <c r="AC120" s="991"/>
      <c r="AD120" s="991"/>
      <c r="AE120" s="992"/>
      <c r="AF120" s="993" t="s">
        <v>470</v>
      </c>
      <c r="AG120" s="991"/>
      <c r="AH120" s="991"/>
      <c r="AI120" s="991"/>
      <c r="AJ120" s="992"/>
      <c r="AK120" s="993" t="s">
        <v>470</v>
      </c>
      <c r="AL120" s="991"/>
      <c r="AM120" s="991"/>
      <c r="AN120" s="991"/>
      <c r="AO120" s="992"/>
      <c r="AP120" s="994" t="s">
        <v>381</v>
      </c>
      <c r="AQ120" s="995"/>
      <c r="AR120" s="995"/>
      <c r="AS120" s="995"/>
      <c r="AT120" s="996"/>
      <c r="AU120" s="1021" t="s">
        <v>483</v>
      </c>
      <c r="AV120" s="1022"/>
      <c r="AW120" s="1022"/>
      <c r="AX120" s="1022"/>
      <c r="AY120" s="1023"/>
      <c r="AZ120" s="972" t="s">
        <v>484</v>
      </c>
      <c r="BA120" s="921"/>
      <c r="BB120" s="921"/>
      <c r="BC120" s="921"/>
      <c r="BD120" s="921"/>
      <c r="BE120" s="921"/>
      <c r="BF120" s="921"/>
      <c r="BG120" s="921"/>
      <c r="BH120" s="921"/>
      <c r="BI120" s="921"/>
      <c r="BJ120" s="921"/>
      <c r="BK120" s="921"/>
      <c r="BL120" s="921"/>
      <c r="BM120" s="921"/>
      <c r="BN120" s="921"/>
      <c r="BO120" s="921"/>
      <c r="BP120" s="922"/>
      <c r="BQ120" s="958">
        <v>49398617</v>
      </c>
      <c r="BR120" s="959"/>
      <c r="BS120" s="959"/>
      <c r="BT120" s="959"/>
      <c r="BU120" s="959"/>
      <c r="BV120" s="959">
        <v>48600603</v>
      </c>
      <c r="BW120" s="959"/>
      <c r="BX120" s="959"/>
      <c r="BY120" s="959"/>
      <c r="BZ120" s="959"/>
      <c r="CA120" s="959">
        <v>48310368</v>
      </c>
      <c r="CB120" s="959"/>
      <c r="CC120" s="959"/>
      <c r="CD120" s="959"/>
      <c r="CE120" s="959"/>
      <c r="CF120" s="973">
        <v>52.6</v>
      </c>
      <c r="CG120" s="974"/>
      <c r="CH120" s="974"/>
      <c r="CI120" s="974"/>
      <c r="CJ120" s="974"/>
      <c r="CK120" s="1039" t="s">
        <v>485</v>
      </c>
      <c r="CL120" s="1040"/>
      <c r="CM120" s="1040"/>
      <c r="CN120" s="1040"/>
      <c r="CO120" s="1041"/>
      <c r="CP120" s="1047" t="s">
        <v>486</v>
      </c>
      <c r="CQ120" s="1048"/>
      <c r="CR120" s="1048"/>
      <c r="CS120" s="1048"/>
      <c r="CT120" s="1048"/>
      <c r="CU120" s="1048"/>
      <c r="CV120" s="1048"/>
      <c r="CW120" s="1048"/>
      <c r="CX120" s="1048"/>
      <c r="CY120" s="1048"/>
      <c r="CZ120" s="1048"/>
      <c r="DA120" s="1048"/>
      <c r="DB120" s="1048"/>
      <c r="DC120" s="1048"/>
      <c r="DD120" s="1048"/>
      <c r="DE120" s="1048"/>
      <c r="DF120" s="1049"/>
      <c r="DG120" s="958">
        <v>88329734</v>
      </c>
      <c r="DH120" s="959"/>
      <c r="DI120" s="959"/>
      <c r="DJ120" s="959"/>
      <c r="DK120" s="959"/>
      <c r="DL120" s="959">
        <v>88429602</v>
      </c>
      <c r="DM120" s="959"/>
      <c r="DN120" s="959"/>
      <c r="DO120" s="959"/>
      <c r="DP120" s="959"/>
      <c r="DQ120" s="959">
        <v>87590181</v>
      </c>
      <c r="DR120" s="959"/>
      <c r="DS120" s="959"/>
      <c r="DT120" s="959"/>
      <c r="DU120" s="959"/>
      <c r="DV120" s="960">
        <v>95.4</v>
      </c>
      <c r="DW120" s="960"/>
      <c r="DX120" s="960"/>
      <c r="DY120" s="960"/>
      <c r="DZ120" s="961"/>
    </row>
    <row r="121" spans="1:130" s="226" customFormat="1" ht="26.25" customHeight="1">
      <c r="A121" s="1091"/>
      <c r="B121" s="978"/>
      <c r="C121" s="999" t="s">
        <v>487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470</v>
      </c>
      <c r="AB121" s="991"/>
      <c r="AC121" s="991"/>
      <c r="AD121" s="991"/>
      <c r="AE121" s="992"/>
      <c r="AF121" s="993" t="s">
        <v>452</v>
      </c>
      <c r="AG121" s="991"/>
      <c r="AH121" s="991"/>
      <c r="AI121" s="991"/>
      <c r="AJ121" s="992"/>
      <c r="AK121" s="993" t="s">
        <v>381</v>
      </c>
      <c r="AL121" s="991"/>
      <c r="AM121" s="991"/>
      <c r="AN121" s="991"/>
      <c r="AO121" s="992"/>
      <c r="AP121" s="994" t="s">
        <v>448</v>
      </c>
      <c r="AQ121" s="995"/>
      <c r="AR121" s="995"/>
      <c r="AS121" s="995"/>
      <c r="AT121" s="996"/>
      <c r="AU121" s="1024"/>
      <c r="AV121" s="1025"/>
      <c r="AW121" s="1025"/>
      <c r="AX121" s="1025"/>
      <c r="AY121" s="1026"/>
      <c r="AZ121" s="981" t="s">
        <v>488</v>
      </c>
      <c r="BA121" s="982"/>
      <c r="BB121" s="982"/>
      <c r="BC121" s="982"/>
      <c r="BD121" s="982"/>
      <c r="BE121" s="982"/>
      <c r="BF121" s="982"/>
      <c r="BG121" s="982"/>
      <c r="BH121" s="982"/>
      <c r="BI121" s="982"/>
      <c r="BJ121" s="982"/>
      <c r="BK121" s="982"/>
      <c r="BL121" s="982"/>
      <c r="BM121" s="982"/>
      <c r="BN121" s="982"/>
      <c r="BO121" s="982"/>
      <c r="BP121" s="983"/>
      <c r="BQ121" s="951">
        <v>2112251</v>
      </c>
      <c r="BR121" s="952"/>
      <c r="BS121" s="952"/>
      <c r="BT121" s="952"/>
      <c r="BU121" s="952"/>
      <c r="BV121" s="952">
        <v>2176309</v>
      </c>
      <c r="BW121" s="952"/>
      <c r="BX121" s="952"/>
      <c r="BY121" s="952"/>
      <c r="BZ121" s="952"/>
      <c r="CA121" s="952">
        <v>2392844</v>
      </c>
      <c r="CB121" s="952"/>
      <c r="CC121" s="952"/>
      <c r="CD121" s="952"/>
      <c r="CE121" s="952"/>
      <c r="CF121" s="946">
        <v>2.6</v>
      </c>
      <c r="CG121" s="947"/>
      <c r="CH121" s="947"/>
      <c r="CI121" s="947"/>
      <c r="CJ121" s="947"/>
      <c r="CK121" s="1042"/>
      <c r="CL121" s="1043"/>
      <c r="CM121" s="1043"/>
      <c r="CN121" s="1043"/>
      <c r="CO121" s="1044"/>
      <c r="CP121" s="1052" t="s">
        <v>404</v>
      </c>
      <c r="CQ121" s="1053"/>
      <c r="CR121" s="1053"/>
      <c r="CS121" s="1053"/>
      <c r="CT121" s="1053"/>
      <c r="CU121" s="1053"/>
      <c r="CV121" s="1053"/>
      <c r="CW121" s="1053"/>
      <c r="CX121" s="1053"/>
      <c r="CY121" s="1053"/>
      <c r="CZ121" s="1053"/>
      <c r="DA121" s="1053"/>
      <c r="DB121" s="1053"/>
      <c r="DC121" s="1053"/>
      <c r="DD121" s="1053"/>
      <c r="DE121" s="1053"/>
      <c r="DF121" s="1054"/>
      <c r="DG121" s="951">
        <v>578763</v>
      </c>
      <c r="DH121" s="952"/>
      <c r="DI121" s="952"/>
      <c r="DJ121" s="952"/>
      <c r="DK121" s="952"/>
      <c r="DL121" s="952">
        <v>552164</v>
      </c>
      <c r="DM121" s="952"/>
      <c r="DN121" s="952"/>
      <c r="DO121" s="952"/>
      <c r="DP121" s="952"/>
      <c r="DQ121" s="952">
        <v>524895</v>
      </c>
      <c r="DR121" s="952"/>
      <c r="DS121" s="952"/>
      <c r="DT121" s="952"/>
      <c r="DU121" s="952"/>
      <c r="DV121" s="953">
        <v>0.6</v>
      </c>
      <c r="DW121" s="953"/>
      <c r="DX121" s="953"/>
      <c r="DY121" s="953"/>
      <c r="DZ121" s="954"/>
    </row>
    <row r="122" spans="1:130" s="226" customFormat="1" ht="26.25" customHeight="1">
      <c r="A122" s="1091"/>
      <c r="B122" s="978"/>
      <c r="C122" s="948" t="s">
        <v>467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449</v>
      </c>
      <c r="AB122" s="991"/>
      <c r="AC122" s="991"/>
      <c r="AD122" s="991"/>
      <c r="AE122" s="992"/>
      <c r="AF122" s="993" t="s">
        <v>470</v>
      </c>
      <c r="AG122" s="991"/>
      <c r="AH122" s="991"/>
      <c r="AI122" s="991"/>
      <c r="AJ122" s="992"/>
      <c r="AK122" s="993" t="s">
        <v>448</v>
      </c>
      <c r="AL122" s="991"/>
      <c r="AM122" s="991"/>
      <c r="AN122" s="991"/>
      <c r="AO122" s="992"/>
      <c r="AP122" s="994" t="s">
        <v>470</v>
      </c>
      <c r="AQ122" s="995"/>
      <c r="AR122" s="995"/>
      <c r="AS122" s="995"/>
      <c r="AT122" s="996"/>
      <c r="AU122" s="1024"/>
      <c r="AV122" s="1025"/>
      <c r="AW122" s="1025"/>
      <c r="AX122" s="1025"/>
      <c r="AY122" s="1026"/>
      <c r="AZ122" s="1006" t="s">
        <v>489</v>
      </c>
      <c r="BA122" s="997"/>
      <c r="BB122" s="997"/>
      <c r="BC122" s="997"/>
      <c r="BD122" s="997"/>
      <c r="BE122" s="997"/>
      <c r="BF122" s="997"/>
      <c r="BG122" s="997"/>
      <c r="BH122" s="997"/>
      <c r="BI122" s="997"/>
      <c r="BJ122" s="997"/>
      <c r="BK122" s="997"/>
      <c r="BL122" s="997"/>
      <c r="BM122" s="997"/>
      <c r="BN122" s="997"/>
      <c r="BO122" s="997"/>
      <c r="BP122" s="998"/>
      <c r="BQ122" s="1029">
        <v>184932674</v>
      </c>
      <c r="BR122" s="1030"/>
      <c r="BS122" s="1030"/>
      <c r="BT122" s="1030"/>
      <c r="BU122" s="1030"/>
      <c r="BV122" s="1030">
        <v>184494842</v>
      </c>
      <c r="BW122" s="1030"/>
      <c r="BX122" s="1030"/>
      <c r="BY122" s="1030"/>
      <c r="BZ122" s="1030"/>
      <c r="CA122" s="1030">
        <v>183680422</v>
      </c>
      <c r="CB122" s="1030"/>
      <c r="CC122" s="1030"/>
      <c r="CD122" s="1030"/>
      <c r="CE122" s="1030"/>
      <c r="CF122" s="1050">
        <v>200</v>
      </c>
      <c r="CG122" s="1051"/>
      <c r="CH122" s="1051"/>
      <c r="CI122" s="1051"/>
      <c r="CJ122" s="1051"/>
      <c r="CK122" s="1042"/>
      <c r="CL122" s="1043"/>
      <c r="CM122" s="1043"/>
      <c r="CN122" s="1043"/>
      <c r="CO122" s="1044"/>
      <c r="CP122" s="1052" t="s">
        <v>419</v>
      </c>
      <c r="CQ122" s="1053"/>
      <c r="CR122" s="1053"/>
      <c r="CS122" s="1053"/>
      <c r="CT122" s="1053"/>
      <c r="CU122" s="1053"/>
      <c r="CV122" s="1053"/>
      <c r="CW122" s="1053"/>
      <c r="CX122" s="1053"/>
      <c r="CY122" s="1053"/>
      <c r="CZ122" s="1053"/>
      <c r="DA122" s="1053"/>
      <c r="DB122" s="1053"/>
      <c r="DC122" s="1053"/>
      <c r="DD122" s="1053"/>
      <c r="DE122" s="1053"/>
      <c r="DF122" s="1054"/>
      <c r="DG122" s="951">
        <v>145600</v>
      </c>
      <c r="DH122" s="952"/>
      <c r="DI122" s="952"/>
      <c r="DJ122" s="952"/>
      <c r="DK122" s="952"/>
      <c r="DL122" s="952">
        <v>275450</v>
      </c>
      <c r="DM122" s="952"/>
      <c r="DN122" s="952"/>
      <c r="DO122" s="952"/>
      <c r="DP122" s="952"/>
      <c r="DQ122" s="952">
        <v>495650</v>
      </c>
      <c r="DR122" s="952"/>
      <c r="DS122" s="952"/>
      <c r="DT122" s="952"/>
      <c r="DU122" s="952"/>
      <c r="DV122" s="953">
        <v>0.5</v>
      </c>
      <c r="DW122" s="953"/>
      <c r="DX122" s="953"/>
      <c r="DY122" s="953"/>
      <c r="DZ122" s="954"/>
    </row>
    <row r="123" spans="1:130" s="226" customFormat="1" ht="26.25" customHeight="1">
      <c r="A123" s="1091"/>
      <c r="B123" s="978"/>
      <c r="C123" s="948" t="s">
        <v>475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381</v>
      </c>
      <c r="AB123" s="991"/>
      <c r="AC123" s="991"/>
      <c r="AD123" s="991"/>
      <c r="AE123" s="992"/>
      <c r="AF123" s="993" t="s">
        <v>449</v>
      </c>
      <c r="AG123" s="991"/>
      <c r="AH123" s="991"/>
      <c r="AI123" s="991"/>
      <c r="AJ123" s="992"/>
      <c r="AK123" s="993" t="s">
        <v>456</v>
      </c>
      <c r="AL123" s="991"/>
      <c r="AM123" s="991"/>
      <c r="AN123" s="991"/>
      <c r="AO123" s="992"/>
      <c r="AP123" s="994" t="s">
        <v>470</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490</v>
      </c>
      <c r="BP123" s="1038"/>
      <c r="BQ123" s="1097">
        <v>236443542</v>
      </c>
      <c r="BR123" s="1098"/>
      <c r="BS123" s="1098"/>
      <c r="BT123" s="1098"/>
      <c r="BU123" s="1098"/>
      <c r="BV123" s="1098">
        <v>235271754</v>
      </c>
      <c r="BW123" s="1098"/>
      <c r="BX123" s="1098"/>
      <c r="BY123" s="1098"/>
      <c r="BZ123" s="1098"/>
      <c r="CA123" s="1098">
        <v>234383634</v>
      </c>
      <c r="CB123" s="1098"/>
      <c r="CC123" s="1098"/>
      <c r="CD123" s="1098"/>
      <c r="CE123" s="1098"/>
      <c r="CF123" s="1031"/>
      <c r="CG123" s="1032"/>
      <c r="CH123" s="1032"/>
      <c r="CI123" s="1032"/>
      <c r="CJ123" s="1033"/>
      <c r="CK123" s="1042"/>
      <c r="CL123" s="1043"/>
      <c r="CM123" s="1043"/>
      <c r="CN123" s="1043"/>
      <c r="CO123" s="1044"/>
      <c r="CP123" s="1052" t="s">
        <v>491</v>
      </c>
      <c r="CQ123" s="1053"/>
      <c r="CR123" s="1053"/>
      <c r="CS123" s="1053"/>
      <c r="CT123" s="1053"/>
      <c r="CU123" s="1053"/>
      <c r="CV123" s="1053"/>
      <c r="CW123" s="1053"/>
      <c r="CX123" s="1053"/>
      <c r="CY123" s="1053"/>
      <c r="CZ123" s="1053"/>
      <c r="DA123" s="1053"/>
      <c r="DB123" s="1053"/>
      <c r="DC123" s="1053"/>
      <c r="DD123" s="1053"/>
      <c r="DE123" s="1053"/>
      <c r="DF123" s="1054"/>
      <c r="DG123" s="990">
        <v>420712</v>
      </c>
      <c r="DH123" s="991"/>
      <c r="DI123" s="991"/>
      <c r="DJ123" s="991"/>
      <c r="DK123" s="992"/>
      <c r="DL123" s="993">
        <v>288408</v>
      </c>
      <c r="DM123" s="991"/>
      <c r="DN123" s="991"/>
      <c r="DO123" s="991"/>
      <c r="DP123" s="992"/>
      <c r="DQ123" s="993">
        <v>226471</v>
      </c>
      <c r="DR123" s="991"/>
      <c r="DS123" s="991"/>
      <c r="DT123" s="991"/>
      <c r="DU123" s="992"/>
      <c r="DV123" s="994">
        <v>0.2</v>
      </c>
      <c r="DW123" s="995"/>
      <c r="DX123" s="995"/>
      <c r="DY123" s="995"/>
      <c r="DZ123" s="996"/>
    </row>
    <row r="124" spans="1:130" s="226" customFormat="1" ht="26.25" customHeight="1" thickBot="1">
      <c r="A124" s="1091"/>
      <c r="B124" s="978"/>
      <c r="C124" s="948" t="s">
        <v>478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v>270</v>
      </c>
      <c r="AB124" s="991"/>
      <c r="AC124" s="991"/>
      <c r="AD124" s="991"/>
      <c r="AE124" s="992"/>
      <c r="AF124" s="993">
        <v>172</v>
      </c>
      <c r="AG124" s="991"/>
      <c r="AH124" s="991"/>
      <c r="AI124" s="991"/>
      <c r="AJ124" s="992"/>
      <c r="AK124" s="993" t="s">
        <v>449</v>
      </c>
      <c r="AL124" s="991"/>
      <c r="AM124" s="991"/>
      <c r="AN124" s="991"/>
      <c r="AO124" s="992"/>
      <c r="AP124" s="994" t="s">
        <v>470</v>
      </c>
      <c r="AQ124" s="995"/>
      <c r="AR124" s="995"/>
      <c r="AS124" s="995"/>
      <c r="AT124" s="996"/>
      <c r="AU124" s="1093" t="s">
        <v>492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57.6</v>
      </c>
      <c r="BR124" s="1060"/>
      <c r="BS124" s="1060"/>
      <c r="BT124" s="1060"/>
      <c r="BU124" s="1060"/>
      <c r="BV124" s="1060">
        <v>59.5</v>
      </c>
      <c r="BW124" s="1060"/>
      <c r="BX124" s="1060"/>
      <c r="BY124" s="1060"/>
      <c r="BZ124" s="1060"/>
      <c r="CA124" s="1060">
        <v>61.2</v>
      </c>
      <c r="CB124" s="1060"/>
      <c r="CC124" s="1060"/>
      <c r="CD124" s="1060"/>
      <c r="CE124" s="1060"/>
      <c r="CF124" s="1061"/>
      <c r="CG124" s="1062"/>
      <c r="CH124" s="1062"/>
      <c r="CI124" s="1062"/>
      <c r="CJ124" s="1063"/>
      <c r="CK124" s="1045"/>
      <c r="CL124" s="1045"/>
      <c r="CM124" s="1045"/>
      <c r="CN124" s="1045"/>
      <c r="CO124" s="1046"/>
      <c r="CP124" s="1052" t="s">
        <v>493</v>
      </c>
      <c r="CQ124" s="1053"/>
      <c r="CR124" s="1053"/>
      <c r="CS124" s="1053"/>
      <c r="CT124" s="1053"/>
      <c r="CU124" s="1053"/>
      <c r="CV124" s="1053"/>
      <c r="CW124" s="1053"/>
      <c r="CX124" s="1053"/>
      <c r="CY124" s="1053"/>
      <c r="CZ124" s="1053"/>
      <c r="DA124" s="1053"/>
      <c r="DB124" s="1053"/>
      <c r="DC124" s="1053"/>
      <c r="DD124" s="1053"/>
      <c r="DE124" s="1053"/>
      <c r="DF124" s="1054"/>
      <c r="DG124" s="1037">
        <v>125177</v>
      </c>
      <c r="DH124" s="1016"/>
      <c r="DI124" s="1016"/>
      <c r="DJ124" s="1016"/>
      <c r="DK124" s="1017"/>
      <c r="DL124" s="1015">
        <v>39763</v>
      </c>
      <c r="DM124" s="1016"/>
      <c r="DN124" s="1016"/>
      <c r="DO124" s="1016"/>
      <c r="DP124" s="1017"/>
      <c r="DQ124" s="1015">
        <v>81488</v>
      </c>
      <c r="DR124" s="1016"/>
      <c r="DS124" s="1016"/>
      <c r="DT124" s="1016"/>
      <c r="DU124" s="1017"/>
      <c r="DV124" s="1018">
        <v>0.1</v>
      </c>
      <c r="DW124" s="1019"/>
      <c r="DX124" s="1019"/>
      <c r="DY124" s="1019"/>
      <c r="DZ124" s="1020"/>
    </row>
    <row r="125" spans="1:130" s="226" customFormat="1" ht="26.25" customHeight="1">
      <c r="A125" s="1091"/>
      <c r="B125" s="978"/>
      <c r="C125" s="948" t="s">
        <v>480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494</v>
      </c>
      <c r="AB125" s="991"/>
      <c r="AC125" s="991"/>
      <c r="AD125" s="991"/>
      <c r="AE125" s="992"/>
      <c r="AF125" s="993" t="s">
        <v>495</v>
      </c>
      <c r="AG125" s="991"/>
      <c r="AH125" s="991"/>
      <c r="AI125" s="991"/>
      <c r="AJ125" s="992"/>
      <c r="AK125" s="993" t="s">
        <v>496</v>
      </c>
      <c r="AL125" s="991"/>
      <c r="AM125" s="991"/>
      <c r="AN125" s="991"/>
      <c r="AO125" s="992"/>
      <c r="AP125" s="994" t="s">
        <v>449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497</v>
      </c>
      <c r="CL125" s="1040"/>
      <c r="CM125" s="1040"/>
      <c r="CN125" s="1040"/>
      <c r="CO125" s="1041"/>
      <c r="CP125" s="972" t="s">
        <v>498</v>
      </c>
      <c r="CQ125" s="921"/>
      <c r="CR125" s="921"/>
      <c r="CS125" s="921"/>
      <c r="CT125" s="921"/>
      <c r="CU125" s="921"/>
      <c r="CV125" s="921"/>
      <c r="CW125" s="921"/>
      <c r="CX125" s="921"/>
      <c r="CY125" s="921"/>
      <c r="CZ125" s="921"/>
      <c r="DA125" s="921"/>
      <c r="DB125" s="921"/>
      <c r="DC125" s="921"/>
      <c r="DD125" s="921"/>
      <c r="DE125" s="921"/>
      <c r="DF125" s="922"/>
      <c r="DG125" s="958" t="s">
        <v>499</v>
      </c>
      <c r="DH125" s="959"/>
      <c r="DI125" s="959"/>
      <c r="DJ125" s="959"/>
      <c r="DK125" s="959"/>
      <c r="DL125" s="959" t="s">
        <v>422</v>
      </c>
      <c r="DM125" s="959"/>
      <c r="DN125" s="959"/>
      <c r="DO125" s="959"/>
      <c r="DP125" s="959"/>
      <c r="DQ125" s="959" t="s">
        <v>500</v>
      </c>
      <c r="DR125" s="959"/>
      <c r="DS125" s="959"/>
      <c r="DT125" s="959"/>
      <c r="DU125" s="959"/>
      <c r="DV125" s="960" t="s">
        <v>501</v>
      </c>
      <c r="DW125" s="960"/>
      <c r="DX125" s="960"/>
      <c r="DY125" s="960"/>
      <c r="DZ125" s="961"/>
    </row>
    <row r="126" spans="1:130" s="226" customFormat="1" ht="26.25" customHeight="1" thickBot="1">
      <c r="A126" s="1091"/>
      <c r="B126" s="978"/>
      <c r="C126" s="948" t="s">
        <v>482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450</v>
      </c>
      <c r="AB126" s="991"/>
      <c r="AC126" s="991"/>
      <c r="AD126" s="991"/>
      <c r="AE126" s="992"/>
      <c r="AF126" s="993" t="s">
        <v>468</v>
      </c>
      <c r="AG126" s="991"/>
      <c r="AH126" s="991"/>
      <c r="AI126" s="991"/>
      <c r="AJ126" s="992"/>
      <c r="AK126" s="993" t="s">
        <v>501</v>
      </c>
      <c r="AL126" s="991"/>
      <c r="AM126" s="991"/>
      <c r="AN126" s="991"/>
      <c r="AO126" s="992"/>
      <c r="AP126" s="994" t="s">
        <v>495</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502</v>
      </c>
      <c r="CQ126" s="982"/>
      <c r="CR126" s="982"/>
      <c r="CS126" s="982"/>
      <c r="CT126" s="982"/>
      <c r="CU126" s="982"/>
      <c r="CV126" s="982"/>
      <c r="CW126" s="982"/>
      <c r="CX126" s="982"/>
      <c r="CY126" s="982"/>
      <c r="CZ126" s="982"/>
      <c r="DA126" s="982"/>
      <c r="DB126" s="982"/>
      <c r="DC126" s="982"/>
      <c r="DD126" s="982"/>
      <c r="DE126" s="982"/>
      <c r="DF126" s="983"/>
      <c r="DG126" s="951" t="s">
        <v>494</v>
      </c>
      <c r="DH126" s="952"/>
      <c r="DI126" s="952"/>
      <c r="DJ126" s="952"/>
      <c r="DK126" s="952"/>
      <c r="DL126" s="952" t="s">
        <v>503</v>
      </c>
      <c r="DM126" s="952"/>
      <c r="DN126" s="952"/>
      <c r="DO126" s="952"/>
      <c r="DP126" s="952"/>
      <c r="DQ126" s="952" t="s">
        <v>495</v>
      </c>
      <c r="DR126" s="952"/>
      <c r="DS126" s="952"/>
      <c r="DT126" s="952"/>
      <c r="DU126" s="952"/>
      <c r="DV126" s="953" t="s">
        <v>500</v>
      </c>
      <c r="DW126" s="953"/>
      <c r="DX126" s="953"/>
      <c r="DY126" s="953"/>
      <c r="DZ126" s="954"/>
    </row>
    <row r="127" spans="1:130" s="226" customFormat="1" ht="26.25" customHeight="1">
      <c r="A127" s="1092"/>
      <c r="B127" s="980"/>
      <c r="C127" s="1034" t="s">
        <v>504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385</v>
      </c>
      <c r="AB127" s="991"/>
      <c r="AC127" s="991"/>
      <c r="AD127" s="991"/>
      <c r="AE127" s="992"/>
      <c r="AF127" s="993" t="s">
        <v>422</v>
      </c>
      <c r="AG127" s="991"/>
      <c r="AH127" s="991"/>
      <c r="AI127" s="991"/>
      <c r="AJ127" s="992"/>
      <c r="AK127" s="993" t="s">
        <v>381</v>
      </c>
      <c r="AL127" s="991"/>
      <c r="AM127" s="991"/>
      <c r="AN127" s="991"/>
      <c r="AO127" s="992"/>
      <c r="AP127" s="994" t="s">
        <v>381</v>
      </c>
      <c r="AQ127" s="995"/>
      <c r="AR127" s="995"/>
      <c r="AS127" s="995"/>
      <c r="AT127" s="996"/>
      <c r="AU127" s="262"/>
      <c r="AV127" s="262"/>
      <c r="AW127" s="262"/>
      <c r="AX127" s="1064" t="s">
        <v>505</v>
      </c>
      <c r="AY127" s="1065"/>
      <c r="AZ127" s="1065"/>
      <c r="BA127" s="1065"/>
      <c r="BB127" s="1065"/>
      <c r="BC127" s="1065"/>
      <c r="BD127" s="1065"/>
      <c r="BE127" s="1066"/>
      <c r="BF127" s="1067" t="s">
        <v>506</v>
      </c>
      <c r="BG127" s="1065"/>
      <c r="BH127" s="1065"/>
      <c r="BI127" s="1065"/>
      <c r="BJ127" s="1065"/>
      <c r="BK127" s="1065"/>
      <c r="BL127" s="1066"/>
      <c r="BM127" s="1067" t="s">
        <v>507</v>
      </c>
      <c r="BN127" s="1065"/>
      <c r="BO127" s="1065"/>
      <c r="BP127" s="1065"/>
      <c r="BQ127" s="1065"/>
      <c r="BR127" s="1065"/>
      <c r="BS127" s="1066"/>
      <c r="BT127" s="1067" t="s">
        <v>508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509</v>
      </c>
      <c r="CQ127" s="982"/>
      <c r="CR127" s="982"/>
      <c r="CS127" s="982"/>
      <c r="CT127" s="982"/>
      <c r="CU127" s="982"/>
      <c r="CV127" s="982"/>
      <c r="CW127" s="982"/>
      <c r="CX127" s="982"/>
      <c r="CY127" s="982"/>
      <c r="CZ127" s="982"/>
      <c r="DA127" s="982"/>
      <c r="DB127" s="982"/>
      <c r="DC127" s="982"/>
      <c r="DD127" s="982"/>
      <c r="DE127" s="982"/>
      <c r="DF127" s="983"/>
      <c r="DG127" s="951" t="s">
        <v>422</v>
      </c>
      <c r="DH127" s="952"/>
      <c r="DI127" s="952"/>
      <c r="DJ127" s="952"/>
      <c r="DK127" s="952"/>
      <c r="DL127" s="952" t="s">
        <v>501</v>
      </c>
      <c r="DM127" s="952"/>
      <c r="DN127" s="952"/>
      <c r="DO127" s="952"/>
      <c r="DP127" s="952"/>
      <c r="DQ127" s="952" t="s">
        <v>510</v>
      </c>
      <c r="DR127" s="952"/>
      <c r="DS127" s="952"/>
      <c r="DT127" s="952"/>
      <c r="DU127" s="952"/>
      <c r="DV127" s="953" t="s">
        <v>449</v>
      </c>
      <c r="DW127" s="953"/>
      <c r="DX127" s="953"/>
      <c r="DY127" s="953"/>
      <c r="DZ127" s="954"/>
    </row>
    <row r="128" spans="1:130" s="226" customFormat="1" ht="26.25" customHeight="1" thickBot="1">
      <c r="A128" s="1075" t="s">
        <v>511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512</v>
      </c>
      <c r="X128" s="1077"/>
      <c r="Y128" s="1077"/>
      <c r="Z128" s="1078"/>
      <c r="AA128" s="1079">
        <v>444121</v>
      </c>
      <c r="AB128" s="1080"/>
      <c r="AC128" s="1080"/>
      <c r="AD128" s="1080"/>
      <c r="AE128" s="1081"/>
      <c r="AF128" s="1082">
        <v>350715</v>
      </c>
      <c r="AG128" s="1080"/>
      <c r="AH128" s="1080"/>
      <c r="AI128" s="1080"/>
      <c r="AJ128" s="1081"/>
      <c r="AK128" s="1082">
        <v>293042</v>
      </c>
      <c r="AL128" s="1080"/>
      <c r="AM128" s="1080"/>
      <c r="AN128" s="1080"/>
      <c r="AO128" s="1081"/>
      <c r="AP128" s="1083"/>
      <c r="AQ128" s="1084"/>
      <c r="AR128" s="1084"/>
      <c r="AS128" s="1084"/>
      <c r="AT128" s="1085"/>
      <c r="AU128" s="262"/>
      <c r="AV128" s="262"/>
      <c r="AW128" s="262"/>
      <c r="AX128" s="920" t="s">
        <v>513</v>
      </c>
      <c r="AY128" s="921"/>
      <c r="AZ128" s="921"/>
      <c r="BA128" s="921"/>
      <c r="BB128" s="921"/>
      <c r="BC128" s="921"/>
      <c r="BD128" s="921"/>
      <c r="BE128" s="922"/>
      <c r="BF128" s="1086" t="s">
        <v>385</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514</v>
      </c>
      <c r="CQ128" s="1069"/>
      <c r="CR128" s="1069"/>
      <c r="CS128" s="1069"/>
      <c r="CT128" s="1069"/>
      <c r="CU128" s="1069"/>
      <c r="CV128" s="1069"/>
      <c r="CW128" s="1069"/>
      <c r="CX128" s="1069"/>
      <c r="CY128" s="1069"/>
      <c r="CZ128" s="1069"/>
      <c r="DA128" s="1069"/>
      <c r="DB128" s="1069"/>
      <c r="DC128" s="1069"/>
      <c r="DD128" s="1069"/>
      <c r="DE128" s="1069"/>
      <c r="DF128" s="1070"/>
      <c r="DG128" s="1071">
        <v>17</v>
      </c>
      <c r="DH128" s="1072"/>
      <c r="DI128" s="1072"/>
      <c r="DJ128" s="1072"/>
      <c r="DK128" s="1072"/>
      <c r="DL128" s="1072">
        <v>4</v>
      </c>
      <c r="DM128" s="1072"/>
      <c r="DN128" s="1072"/>
      <c r="DO128" s="1072"/>
      <c r="DP128" s="1072"/>
      <c r="DQ128" s="1072" t="s">
        <v>468</v>
      </c>
      <c r="DR128" s="1072"/>
      <c r="DS128" s="1072"/>
      <c r="DT128" s="1072"/>
      <c r="DU128" s="1072"/>
      <c r="DV128" s="1073" t="s">
        <v>503</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515</v>
      </c>
      <c r="X129" s="1106"/>
      <c r="Y129" s="1106"/>
      <c r="Z129" s="1107"/>
      <c r="AA129" s="990">
        <v>106199589</v>
      </c>
      <c r="AB129" s="991"/>
      <c r="AC129" s="991"/>
      <c r="AD129" s="991"/>
      <c r="AE129" s="992"/>
      <c r="AF129" s="993">
        <v>105975296</v>
      </c>
      <c r="AG129" s="991"/>
      <c r="AH129" s="991"/>
      <c r="AI129" s="991"/>
      <c r="AJ129" s="992"/>
      <c r="AK129" s="993">
        <v>106013534</v>
      </c>
      <c r="AL129" s="991"/>
      <c r="AM129" s="991"/>
      <c r="AN129" s="991"/>
      <c r="AO129" s="992"/>
      <c r="AP129" s="1108"/>
      <c r="AQ129" s="1109"/>
      <c r="AR129" s="1109"/>
      <c r="AS129" s="1109"/>
      <c r="AT129" s="1110"/>
      <c r="AU129" s="264"/>
      <c r="AV129" s="264"/>
      <c r="AW129" s="264"/>
      <c r="AX129" s="1099" t="s">
        <v>516</v>
      </c>
      <c r="AY129" s="982"/>
      <c r="AZ129" s="982"/>
      <c r="BA129" s="982"/>
      <c r="BB129" s="982"/>
      <c r="BC129" s="982"/>
      <c r="BD129" s="982"/>
      <c r="BE129" s="983"/>
      <c r="BF129" s="1100" t="s">
        <v>500</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517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518</v>
      </c>
      <c r="X130" s="1106"/>
      <c r="Y130" s="1106"/>
      <c r="Z130" s="1107"/>
      <c r="AA130" s="990">
        <v>14470549</v>
      </c>
      <c r="AB130" s="991"/>
      <c r="AC130" s="991"/>
      <c r="AD130" s="991"/>
      <c r="AE130" s="992"/>
      <c r="AF130" s="993">
        <v>14077149</v>
      </c>
      <c r="AG130" s="991"/>
      <c r="AH130" s="991"/>
      <c r="AI130" s="991"/>
      <c r="AJ130" s="992"/>
      <c r="AK130" s="993">
        <v>14171907</v>
      </c>
      <c r="AL130" s="991"/>
      <c r="AM130" s="991"/>
      <c r="AN130" s="991"/>
      <c r="AO130" s="992"/>
      <c r="AP130" s="1108"/>
      <c r="AQ130" s="1109"/>
      <c r="AR130" s="1109"/>
      <c r="AS130" s="1109"/>
      <c r="AT130" s="1110"/>
      <c r="AU130" s="264"/>
      <c r="AV130" s="264"/>
      <c r="AW130" s="264"/>
      <c r="AX130" s="1099" t="s">
        <v>519</v>
      </c>
      <c r="AY130" s="982"/>
      <c r="AZ130" s="982"/>
      <c r="BA130" s="982"/>
      <c r="BB130" s="982"/>
      <c r="BC130" s="982"/>
      <c r="BD130" s="982"/>
      <c r="BE130" s="983"/>
      <c r="BF130" s="1136">
        <v>7.4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520</v>
      </c>
      <c r="X131" s="1144"/>
      <c r="Y131" s="1144"/>
      <c r="Z131" s="1145"/>
      <c r="AA131" s="1037">
        <v>91729040</v>
      </c>
      <c r="AB131" s="1016"/>
      <c r="AC131" s="1016"/>
      <c r="AD131" s="1016"/>
      <c r="AE131" s="1017"/>
      <c r="AF131" s="1015">
        <v>91898147</v>
      </c>
      <c r="AG131" s="1016"/>
      <c r="AH131" s="1016"/>
      <c r="AI131" s="1016"/>
      <c r="AJ131" s="1017"/>
      <c r="AK131" s="1015">
        <v>91841627</v>
      </c>
      <c r="AL131" s="1016"/>
      <c r="AM131" s="1016"/>
      <c r="AN131" s="1016"/>
      <c r="AO131" s="1017"/>
      <c r="AP131" s="1146"/>
      <c r="AQ131" s="1147"/>
      <c r="AR131" s="1147"/>
      <c r="AS131" s="1147"/>
      <c r="AT131" s="1148"/>
      <c r="AU131" s="264"/>
      <c r="AV131" s="264"/>
      <c r="AW131" s="264"/>
      <c r="AX131" s="1118" t="s">
        <v>521</v>
      </c>
      <c r="AY131" s="1069"/>
      <c r="AZ131" s="1069"/>
      <c r="BA131" s="1069"/>
      <c r="BB131" s="1069"/>
      <c r="BC131" s="1069"/>
      <c r="BD131" s="1069"/>
      <c r="BE131" s="1070"/>
      <c r="BF131" s="1119">
        <v>61.2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522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523</v>
      </c>
      <c r="W132" s="1129"/>
      <c r="X132" s="1129"/>
      <c r="Y132" s="1129"/>
      <c r="Z132" s="1130"/>
      <c r="AA132" s="1131">
        <v>7.0411027959999997</v>
      </c>
      <c r="AB132" s="1132"/>
      <c r="AC132" s="1132"/>
      <c r="AD132" s="1132"/>
      <c r="AE132" s="1133"/>
      <c r="AF132" s="1134">
        <v>7.5203681749999998</v>
      </c>
      <c r="AG132" s="1132"/>
      <c r="AH132" s="1132"/>
      <c r="AI132" s="1132"/>
      <c r="AJ132" s="1133"/>
      <c r="AK132" s="1134">
        <v>7.7188941790000003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524</v>
      </c>
      <c r="W133" s="1112"/>
      <c r="X133" s="1112"/>
      <c r="Y133" s="1112"/>
      <c r="Z133" s="1113"/>
      <c r="AA133" s="1114">
        <v>6.4</v>
      </c>
      <c r="AB133" s="1115"/>
      <c r="AC133" s="1115"/>
      <c r="AD133" s="1115"/>
      <c r="AE133" s="1116"/>
      <c r="AF133" s="1114">
        <v>6.7</v>
      </c>
      <c r="AG133" s="1115"/>
      <c r="AH133" s="1115"/>
      <c r="AI133" s="1115"/>
      <c r="AJ133" s="1116"/>
      <c r="AK133" s="1114">
        <v>7.4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hOFzx3BNdyr2LUHbFKXhZasU11D/+m/GHGx2h0qb/cXhMZ8BTD4zOmWs6SstIhIoPmUPHdYs7dnoAsOh1z2Gg==" saltValue="NISkDqk/e+UUZLUktjfJ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1" zoomScale="75" zoomScaleNormal="85" zoomScaleSheetLayoutView="75" workbookViewId="0">
      <selection activeCell="CU8" sqref="CU8"/>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525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px0hz3We/arnzS5HUW39BB2VtmT5jxSy4I51iMQyb3no0V7M2s1qsAhVg0MWBjttA8qDybATYre3fWVJT/sPw==" saltValue="JI3f+TqYV3ZHJRE2hsY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58"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KjuPVTaVZWFf0mhlOFk0jjWANgibjVLgWW0AUK1jnCdHZAwg1uDoqPiehh6CN0ehpQMS/3L7RjZbrP1x5tMg==" saltValue="gxae0YWOTFgRZwftVdDLV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I5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526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528</v>
      </c>
      <c r="AP7" s="283"/>
      <c r="AQ7" s="284" t="s">
        <v>529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530</v>
      </c>
      <c r="AQ8" s="290" t="s">
        <v>531</v>
      </c>
      <c r="AR8" s="291" t="s">
        <v>532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533</v>
      </c>
      <c r="AL9" s="1155"/>
      <c r="AM9" s="1155"/>
      <c r="AN9" s="1156"/>
      <c r="AO9" s="292">
        <v>25582787</v>
      </c>
      <c r="AP9" s="292">
        <v>49687</v>
      </c>
      <c r="AQ9" s="293">
        <v>57800</v>
      </c>
      <c r="AR9" s="294">
        <v>-14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534</v>
      </c>
      <c r="AL10" s="1155"/>
      <c r="AM10" s="1155"/>
      <c r="AN10" s="1156"/>
      <c r="AO10" s="295">
        <v>1245306</v>
      </c>
      <c r="AP10" s="295">
        <v>2419</v>
      </c>
      <c r="AQ10" s="296">
        <v>2573</v>
      </c>
      <c r="AR10" s="297">
        <v>-6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535</v>
      </c>
      <c r="AL11" s="1155"/>
      <c r="AM11" s="1155"/>
      <c r="AN11" s="1156"/>
      <c r="AO11" s="295">
        <v>240079</v>
      </c>
      <c r="AP11" s="295">
        <v>466</v>
      </c>
      <c r="AQ11" s="296">
        <v>1586</v>
      </c>
      <c r="AR11" s="297">
        <v>-70.599999999999994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536</v>
      </c>
      <c r="AL12" s="1155"/>
      <c r="AM12" s="1155"/>
      <c r="AN12" s="1156"/>
      <c r="AO12" s="295">
        <v>64582</v>
      </c>
      <c r="AP12" s="295">
        <v>125</v>
      </c>
      <c r="AQ12" s="296">
        <v>532</v>
      </c>
      <c r="AR12" s="297">
        <v>-76.5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537</v>
      </c>
      <c r="AL13" s="1155"/>
      <c r="AM13" s="1155"/>
      <c r="AN13" s="1156"/>
      <c r="AO13" s="295" t="s">
        <v>538</v>
      </c>
      <c r="AP13" s="295" t="s">
        <v>538</v>
      </c>
      <c r="AQ13" s="296">
        <v>18</v>
      </c>
      <c r="AR13" s="297" t="s">
        <v>538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539</v>
      </c>
      <c r="AL14" s="1155"/>
      <c r="AM14" s="1155"/>
      <c r="AN14" s="1156"/>
      <c r="AO14" s="295">
        <v>923486</v>
      </c>
      <c r="AP14" s="295">
        <v>1794</v>
      </c>
      <c r="AQ14" s="296">
        <v>1833</v>
      </c>
      <c r="AR14" s="297">
        <v>-2.1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540</v>
      </c>
      <c r="AL15" s="1155"/>
      <c r="AM15" s="1155"/>
      <c r="AN15" s="1156"/>
      <c r="AO15" s="295">
        <v>179766</v>
      </c>
      <c r="AP15" s="295">
        <v>349</v>
      </c>
      <c r="AQ15" s="296">
        <v>1281</v>
      </c>
      <c r="AR15" s="297">
        <v>-72.8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541</v>
      </c>
      <c r="AL16" s="1158"/>
      <c r="AM16" s="1158"/>
      <c r="AN16" s="1159"/>
      <c r="AO16" s="295">
        <v>-1846404</v>
      </c>
      <c r="AP16" s="295">
        <v>-3586</v>
      </c>
      <c r="AQ16" s="296">
        <v>-4437</v>
      </c>
      <c r="AR16" s="297">
        <v>-19.2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26389602</v>
      </c>
      <c r="AP17" s="295">
        <v>51254</v>
      </c>
      <c r="AQ17" s="296">
        <v>61185</v>
      </c>
      <c r="AR17" s="297">
        <v>-16.2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542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543</v>
      </c>
      <c r="AP20" s="303" t="s">
        <v>544</v>
      </c>
      <c r="AQ20" s="304" t="s">
        <v>545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546</v>
      </c>
      <c r="AL21" s="1150"/>
      <c r="AM21" s="1150"/>
      <c r="AN21" s="1151"/>
      <c r="AO21" s="307">
        <v>5.61</v>
      </c>
      <c r="AP21" s="308">
        <v>6.2</v>
      </c>
      <c r="AQ21" s="309">
        <v>-0.59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547</v>
      </c>
      <c r="AL22" s="1150"/>
      <c r="AM22" s="1150"/>
      <c r="AN22" s="1151"/>
      <c r="AO22" s="312">
        <v>99.8</v>
      </c>
      <c r="AP22" s="313">
        <v>100.2</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548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549</v>
      </c>
      <c r="AO27" s="273"/>
      <c r="AP27" s="273"/>
      <c r="AQ27" s="273"/>
      <c r="AR27" s="273"/>
      <c r="AS27" s="273"/>
      <c r="AT27" s="273"/>
    </row>
    <row r="28" spans="1:46" ht="17.25">
      <c r="A28" s="274" t="s">
        <v>550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551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528</v>
      </c>
      <c r="AP30" s="283"/>
      <c r="AQ30" s="284" t="s">
        <v>529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530</v>
      </c>
      <c r="AQ31" s="290" t="s">
        <v>531</v>
      </c>
      <c r="AR31" s="291" t="s">
        <v>532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552</v>
      </c>
      <c r="AL32" s="1166"/>
      <c r="AM32" s="1166"/>
      <c r="AN32" s="1167"/>
      <c r="AO32" s="322">
        <v>15805130</v>
      </c>
      <c r="AP32" s="322">
        <v>30697</v>
      </c>
      <c r="AQ32" s="323">
        <v>37891</v>
      </c>
      <c r="AR32" s="324">
        <v>-19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553</v>
      </c>
      <c r="AL33" s="1166"/>
      <c r="AM33" s="1166"/>
      <c r="AN33" s="1167"/>
      <c r="AO33" s="322" t="s">
        <v>538</v>
      </c>
      <c r="AP33" s="322" t="s">
        <v>538</v>
      </c>
      <c r="AQ33" s="323">
        <v>3</v>
      </c>
      <c r="AR33" s="324" t="s">
        <v>538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554</v>
      </c>
      <c r="AL34" s="1166"/>
      <c r="AM34" s="1166"/>
      <c r="AN34" s="1167"/>
      <c r="AO34" s="322">
        <v>433333</v>
      </c>
      <c r="AP34" s="322">
        <v>842</v>
      </c>
      <c r="AQ34" s="323">
        <v>103</v>
      </c>
      <c r="AR34" s="324">
        <v>717.5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555</v>
      </c>
      <c r="AL35" s="1166"/>
      <c r="AM35" s="1166"/>
      <c r="AN35" s="1167"/>
      <c r="AO35" s="322">
        <v>5312910</v>
      </c>
      <c r="AP35" s="322">
        <v>10319</v>
      </c>
      <c r="AQ35" s="323">
        <v>9138</v>
      </c>
      <c r="AR35" s="324">
        <v>12.9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556</v>
      </c>
      <c r="AL36" s="1166"/>
      <c r="AM36" s="1166"/>
      <c r="AN36" s="1167"/>
      <c r="AO36" s="322" t="s">
        <v>538</v>
      </c>
      <c r="AP36" s="322" t="s">
        <v>538</v>
      </c>
      <c r="AQ36" s="323">
        <v>348</v>
      </c>
      <c r="AR36" s="324" t="s">
        <v>538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557</v>
      </c>
      <c r="AL37" s="1166"/>
      <c r="AM37" s="1166"/>
      <c r="AN37" s="1167"/>
      <c r="AO37" s="322" t="s">
        <v>538</v>
      </c>
      <c r="AP37" s="322" t="s">
        <v>538</v>
      </c>
      <c r="AQ37" s="323">
        <v>851</v>
      </c>
      <c r="AR37" s="324" t="s">
        <v>538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558</v>
      </c>
      <c r="AL38" s="1169"/>
      <c r="AM38" s="1169"/>
      <c r="AN38" s="1170"/>
      <c r="AO38" s="325">
        <v>2734</v>
      </c>
      <c r="AP38" s="325">
        <v>5</v>
      </c>
      <c r="AQ38" s="326">
        <v>1</v>
      </c>
      <c r="AR38" s="314">
        <v>400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559</v>
      </c>
      <c r="AL39" s="1169"/>
      <c r="AM39" s="1169"/>
      <c r="AN39" s="1170"/>
      <c r="AO39" s="322">
        <v>-293042</v>
      </c>
      <c r="AP39" s="322">
        <v>-569</v>
      </c>
      <c r="AQ39" s="323">
        <v>-8418</v>
      </c>
      <c r="AR39" s="324">
        <v>-93.2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560</v>
      </c>
      <c r="AL40" s="1166"/>
      <c r="AM40" s="1166"/>
      <c r="AN40" s="1167"/>
      <c r="AO40" s="322">
        <v>-14171907</v>
      </c>
      <c r="AP40" s="322">
        <v>-27525</v>
      </c>
      <c r="AQ40" s="323">
        <v>-29250</v>
      </c>
      <c r="AR40" s="324">
        <v>-5.9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7089158</v>
      </c>
      <c r="AP41" s="322">
        <v>13769</v>
      </c>
      <c r="AQ41" s="323">
        <v>10666</v>
      </c>
      <c r="AR41" s="324">
        <v>29.1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561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562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563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528</v>
      </c>
      <c r="AN49" s="1162" t="s">
        <v>564</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565</v>
      </c>
      <c r="AO50" s="339" t="s">
        <v>566</v>
      </c>
      <c r="AP50" s="340" t="s">
        <v>567</v>
      </c>
      <c r="AQ50" s="341" t="s">
        <v>568</v>
      </c>
      <c r="AR50" s="342" t="s">
        <v>569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570</v>
      </c>
      <c r="AL51" s="335"/>
      <c r="AM51" s="343">
        <v>18705040</v>
      </c>
      <c r="AN51" s="344">
        <v>36107</v>
      </c>
      <c r="AO51" s="345">
        <v>-20.2</v>
      </c>
      <c r="AP51" s="346">
        <v>47677</v>
      </c>
      <c r="AQ51" s="347">
        <v>14.3</v>
      </c>
      <c r="AR51" s="348">
        <v>-34.5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571</v>
      </c>
      <c r="AM52" s="351">
        <v>9234698</v>
      </c>
      <c r="AN52" s="352">
        <v>17826</v>
      </c>
      <c r="AO52" s="353">
        <v>-3.7</v>
      </c>
      <c r="AP52" s="354">
        <v>23360</v>
      </c>
      <c r="AQ52" s="355">
        <v>2.7</v>
      </c>
      <c r="AR52" s="356">
        <v>-6.4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572</v>
      </c>
      <c r="AL53" s="335"/>
      <c r="AM53" s="343">
        <v>21299587</v>
      </c>
      <c r="AN53" s="344">
        <v>41162</v>
      </c>
      <c r="AO53" s="345">
        <v>14</v>
      </c>
      <c r="AP53" s="346">
        <v>51613</v>
      </c>
      <c r="AQ53" s="347">
        <v>8.3000000000000007</v>
      </c>
      <c r="AR53" s="348">
        <v>5.7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571</v>
      </c>
      <c r="AM54" s="351">
        <v>8251324</v>
      </c>
      <c r="AN54" s="352">
        <v>15946</v>
      </c>
      <c r="AO54" s="353">
        <v>-10.5</v>
      </c>
      <c r="AP54" s="354">
        <v>25872</v>
      </c>
      <c r="AQ54" s="355">
        <v>10.8</v>
      </c>
      <c r="AR54" s="356">
        <v>-21.3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573</v>
      </c>
      <c r="AL55" s="335"/>
      <c r="AM55" s="343">
        <v>23085033</v>
      </c>
      <c r="AN55" s="344">
        <v>44647</v>
      </c>
      <c r="AO55" s="345">
        <v>8.5</v>
      </c>
      <c r="AP55" s="346">
        <v>50880</v>
      </c>
      <c r="AQ55" s="347">
        <v>-1.4</v>
      </c>
      <c r="AR55" s="348">
        <v>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571</v>
      </c>
      <c r="AM56" s="351">
        <v>11330770</v>
      </c>
      <c r="AN56" s="352">
        <v>21914</v>
      </c>
      <c r="AO56" s="353">
        <v>37.4</v>
      </c>
      <c r="AP56" s="354">
        <v>27819</v>
      </c>
      <c r="AQ56" s="355">
        <v>7.5</v>
      </c>
      <c r="AR56" s="356">
        <v>29.9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574</v>
      </c>
      <c r="AL57" s="335"/>
      <c r="AM57" s="343">
        <v>18644513</v>
      </c>
      <c r="AN57" s="344">
        <v>36141</v>
      </c>
      <c r="AO57" s="345">
        <v>-19.100000000000001</v>
      </c>
      <c r="AP57" s="346">
        <v>46395</v>
      </c>
      <c r="AQ57" s="347">
        <v>-8.8000000000000007</v>
      </c>
      <c r="AR57" s="348">
        <v>-10.3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571</v>
      </c>
      <c r="AM58" s="351">
        <v>8016466</v>
      </c>
      <c r="AN58" s="352">
        <v>15539</v>
      </c>
      <c r="AO58" s="353">
        <v>-29.1</v>
      </c>
      <c r="AP58" s="354">
        <v>26304</v>
      </c>
      <c r="AQ58" s="355">
        <v>-5.4</v>
      </c>
      <c r="AR58" s="356">
        <v>-23.7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575</v>
      </c>
      <c r="AL59" s="335"/>
      <c r="AM59" s="343">
        <v>17861898</v>
      </c>
      <c r="AN59" s="344">
        <v>34692</v>
      </c>
      <c r="AO59" s="345">
        <v>-4</v>
      </c>
      <c r="AP59" s="346">
        <v>48088</v>
      </c>
      <c r="AQ59" s="347">
        <v>3.6</v>
      </c>
      <c r="AR59" s="348">
        <v>-7.6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571</v>
      </c>
      <c r="AM60" s="351">
        <v>5251273</v>
      </c>
      <c r="AN60" s="352">
        <v>10199</v>
      </c>
      <c r="AO60" s="353">
        <v>-34.4</v>
      </c>
      <c r="AP60" s="354">
        <v>25183</v>
      </c>
      <c r="AQ60" s="355">
        <v>-4.3</v>
      </c>
      <c r="AR60" s="356">
        <v>-30.1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576</v>
      </c>
      <c r="AL61" s="357"/>
      <c r="AM61" s="358">
        <v>19919214</v>
      </c>
      <c r="AN61" s="359">
        <v>38550</v>
      </c>
      <c r="AO61" s="360">
        <v>-4.2</v>
      </c>
      <c r="AP61" s="361">
        <v>48931</v>
      </c>
      <c r="AQ61" s="362">
        <v>3.2</v>
      </c>
      <c r="AR61" s="348">
        <v>-7.4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571</v>
      </c>
      <c r="AM62" s="351">
        <v>8416906</v>
      </c>
      <c r="AN62" s="352">
        <v>16285</v>
      </c>
      <c r="AO62" s="353">
        <v>-8.1</v>
      </c>
      <c r="AP62" s="354">
        <v>25708</v>
      </c>
      <c r="AQ62" s="355">
        <v>2.2999999999999998</v>
      </c>
      <c r="AR62" s="356">
        <v>-10.4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h5At5bQW8QVAgnLwWrSK1cvL+GcvaC0DFqpVDNIY7Ncl35YTUxvMhR+PJ51dqEzUaqVPSV4vGlO3PPsrvGNKw==" saltValue="rWeTpX8mG94Gjqcq8XHD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91"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KTgSGyU+TnIBea2vg+WWlOEpjLw1TOrex4LEVuH7HQ3EjbH49LliWMHdbahKWceueGayz8Hhu8qK0LFPdgH5Q==" saltValue="efZgzDRPJptxM6DOKb3g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W91"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53AfL7+po27hqS311jHYTEEeB3fnV375QtrhxShsd8mj5m3nUd2l8sPjkj2Rx/q343LuFrNBHgyGpj64GQUWw==" saltValue="eaewjs9mkdA+QuHJJx6W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580</v>
      </c>
      <c r="G46" s="8" t="s">
        <v>581</v>
      </c>
      <c r="H46" s="8" t="s">
        <v>582</v>
      </c>
      <c r="I46" s="8" t="s">
        <v>583</v>
      </c>
      <c r="J46" s="9" t="s">
        <v>584</v>
      </c>
    </row>
    <row r="47" spans="2:10" ht="57.75" customHeight="1">
      <c r="B47" s="10"/>
      <c r="C47" s="1174" t="s">
        <v>3</v>
      </c>
      <c r="D47" s="1174"/>
      <c r="E47" s="1175"/>
      <c r="F47" s="11">
        <v>18.399999999999999</v>
      </c>
      <c r="G47" s="12">
        <v>18.48</v>
      </c>
      <c r="H47" s="12">
        <v>17.14</v>
      </c>
      <c r="I47" s="12">
        <v>16.8</v>
      </c>
      <c r="J47" s="13">
        <v>16.32</v>
      </c>
    </row>
    <row r="48" spans="2:10" ht="57.75" customHeight="1">
      <c r="B48" s="14"/>
      <c r="C48" s="1176" t="s">
        <v>4</v>
      </c>
      <c r="D48" s="1176"/>
      <c r="E48" s="1177"/>
      <c r="F48" s="15">
        <v>2.96</v>
      </c>
      <c r="G48" s="16">
        <v>2.66</v>
      </c>
      <c r="H48" s="16">
        <v>2.54</v>
      </c>
      <c r="I48" s="16">
        <v>2.6</v>
      </c>
      <c r="J48" s="17">
        <v>2.85</v>
      </c>
    </row>
    <row r="49" spans="2:10" ht="57.75" customHeight="1" thickBot="1">
      <c r="B49" s="18"/>
      <c r="C49" s="1178" t="s">
        <v>5</v>
      </c>
      <c r="D49" s="1178"/>
      <c r="E49" s="1179"/>
      <c r="F49" s="19">
        <v>1.97</v>
      </c>
      <c r="G49" s="20" t="s">
        <v>585</v>
      </c>
      <c r="H49" s="20" t="s">
        <v>586</v>
      </c>
      <c r="I49" s="20" t="s">
        <v>587</v>
      </c>
      <c r="J49" s="21" t="s">
        <v>588</v>
      </c>
    </row>
    <row r="50" spans="2:10" ht="13.5" customHeight="1"/>
    <row r="51" spans="2:10" ht="13.5" hidden="1" customHeight="1"/>
    <row r="52" spans="2:10" ht="13.5" hidden="1" customHeight="1"/>
    <row r="53" spans="2:10" ht="13.5" hidden="1" customHeight="1"/>
  </sheetData>
  <sheetProtection algorithmName="SHA-512" hashValue="y0vt2RLxSaJW2gMeoDAwtGUe1xNKkr7jCbnzN34Q3S5yGethdsruFBwtDQ9zlTRkphg5kYV7YYxWlnE1iFS/3Q==" saltValue="zUv84wr14w44qIPaT0q+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2019-03-26T07:49:02Z</cp:lastPrinted>
  <dcterms:created xsi:type="dcterms:W3CDTF">2019-02-14T04:34:21Z</dcterms:created>
  <dcterms:modified xsi:type="dcterms:W3CDTF">2019-10-28T12:10:34Z</dcterms:modified>
  <cp:category/>
</cp:coreProperties>
</file>