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0 決算統計\02公営企業会計\H29決算（H30実施）\02 その他照会・通知\31.2.8〆（照会）公営企業に係る経営比較分析表（平\05_県へ回答\駐車場（回答分）\"/>
    </mc:Choice>
  </mc:AlternateContent>
  <workbookProtection workbookAlgorithmName="SHA-512" workbookHashValue="lcCGGVIN2ChxENMmLRacchuag4OylxVV8CEBOqjHnQLaEu1aW+A2I+7Y8vDCelDfYl4LhpsFXRI8Sr0cWNPtxg==" workbookSaltValue="T/KS/mgWKRgXb8ulthIG+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MA51" i="4"/>
  <c r="IT76" i="4"/>
  <c r="CS51" i="4"/>
  <c r="HJ30" i="4"/>
  <c r="CS30" i="4"/>
  <c r="BZ76" i="4"/>
  <c r="C11" i="5"/>
  <c r="D11" i="5"/>
  <c r="E11" i="5"/>
  <c r="B11" i="5"/>
  <c r="BK76" i="4" l="1"/>
  <c r="LH51" i="4"/>
  <c r="LT76" i="4"/>
  <c r="GQ51" i="4"/>
  <c r="LH30" i="4"/>
  <c r="IE76" i="4"/>
  <c r="BZ51" i="4"/>
  <c r="BZ30" i="4"/>
  <c r="GQ30" i="4"/>
  <c r="BG30" i="4"/>
  <c r="BG51" i="4"/>
  <c r="AV76" i="4"/>
  <c r="KO51" i="4"/>
  <c r="LE76" i="4"/>
  <c r="KO30" i="4"/>
  <c r="HP76" i="4"/>
  <c r="FX51" i="4"/>
  <c r="FX30" i="4"/>
  <c r="FE51" i="4"/>
  <c r="HA76" i="4"/>
  <c r="AN51" i="4"/>
  <c r="FE30" i="4"/>
  <c r="JV30" i="4"/>
  <c r="AN30" i="4"/>
  <c r="AG76" i="4"/>
  <c r="JV51" i="4"/>
  <c r="KP76" i="4"/>
  <c r="KA76" i="4"/>
  <c r="EL51" i="4"/>
  <c r="JC30" i="4"/>
  <c r="GL76" i="4"/>
  <c r="U51" i="4"/>
  <c r="EL30" i="4"/>
  <c r="R76" i="4"/>
  <c r="JC51" i="4"/>
  <c r="U30" i="4"/>
</calcChain>
</file>

<file path=xl/sharedStrings.xml><?xml version="1.0" encoding="utf-8"?>
<sst xmlns="http://schemas.openxmlformats.org/spreadsheetml/2006/main" count="295" uniqueCount="141">
  <si>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</si>
  <si>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</si>
  <si>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</si>
  <si>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</si>
  <si>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</si>
  <si>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</si>
  <si>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</si>
  <si>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</si>
  <si>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</si>
  <si>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</si>
  <si>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</si>
  <si>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</si>
  <si>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</si>
  <si>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</si>
  <si>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</si>
  <si>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</si>
  <si>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</si>
  <si>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</si>
  <si>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</si>
  <si>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</si>
  <si>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</si>
  <si>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</si>
  <si>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</si>
  <si>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</si>
  <si>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</si>
  <si>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</si>
  <si>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</si>
  <si>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</si>
  <si>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</si>
  <si>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</si>
  <si>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</si>
  <si>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</si>
  <si>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</si>
  <si>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</si>
  <si>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</si>
  <si>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</si>
  <si>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</si>
  <si>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</si>
  <si>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</si>
  <si>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</si>
  <si>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</si>
  <si>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</si>
  <si>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</si>
  <si>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</si>
  <si>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</si>
  <si>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</si>
  <si>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</si>
  <si>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</si>
  <si>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</si>
  <si>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</si>
  <si>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</si>
  <si>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</si>
  <si>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</si>
  <si>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</si>
  <si>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</si>
  <si>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</si>
  <si>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</si>
  <si>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</si>
  <si>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</si>
  <si>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</si>
  <si>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</si>
  <si>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</si>
  <si>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</si>
  <si>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</si>
  <si>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</si>
  <si>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</si>
  <si>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</si>
  <si>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</si>
  <si>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</si>
  <si>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</si>
  <si>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</si>
  <si>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</si>
  <si>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</si>
  <si>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</si>
  <si>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</si>
  <si>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</si>
  <si>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</si>
  <si>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</si>
  <si>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</si>
  <si>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</si>
  <si>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</si>
  <si>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</si>
  <si>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</si>
  <si>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</si>
  <si>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</si>
  <si>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</si>
  <si>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</si>
  <si>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</si>
  <si>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</si>
  <si>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</si>
  <si>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</si>
  <si>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</si>
  <si>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</si>
  <si>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</si>
  <si>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</si>
  <si>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</si>
  <si>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</si>
  <si>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</si>
  <si>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</si>
  <si>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</si>
  <si>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</si>
  <si>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</si>
  <si>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</si>
  <si>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</si>
  <si>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</si>
  <si>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</si>
  <si>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</si>
  <si>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</si>
  <si>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</si>
  <si>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</si>
  <si>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当該値(N)</t>
    <phoneticPr fontId="5"/>
  </si>
  <si>
    <t>当該値(N-2)</t>
    <phoneticPr fontId="5"/>
  </si>
  <si>
    <t>当該値(N)</t>
    <phoneticPr fontId="5"/>
  </si>
  <si>
    <t>当該値(N-3)</t>
    <phoneticPr fontId="5"/>
  </si>
  <si>
    <t>当該値(N-1)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</si>
  <si>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</si>
  <si>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</si>
  <si>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</si>
  <si>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</si>
  <si>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</si>
  <si>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</si>
  <si>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高架下駐車場（朝美）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</si>
  <si>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</si>
  <si>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</si>
  <si>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</si>
  <si>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</si>
  <si>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</si>
  <si>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</si>
  <si>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</si>
  <si>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</si>
  <si>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</si>
  <si>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</si>
  <si>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</si>
  <si>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</si>
  <si>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</si>
  <si>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</si>
  <si>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</si>
  <si>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他会計からの繰入は必要ない状況であり、収支も安定している。国道高架下を利用した平面駐車場であり、今後大幅な設備投資は見込んでいないが、継続的に維持管理を行っていく。</t>
    <rPh sb="30" eb="32">
      <t>コクドウ</t>
    </rPh>
    <rPh sb="32" eb="35">
      <t>コウカシタ</t>
    </rPh>
    <rPh sb="36" eb="38">
      <t>リヨウ</t>
    </rPh>
    <rPh sb="40" eb="42">
      <t>ヘイメン</t>
    </rPh>
    <rPh sb="42" eb="45">
      <t>チュウシャジョウ</t>
    </rPh>
    <rPh sb="49" eb="51">
      <t>コンゴ</t>
    </rPh>
    <rPh sb="51" eb="53">
      <t>オオハバ</t>
    </rPh>
    <rPh sb="54" eb="56">
      <t>セツビ</t>
    </rPh>
    <rPh sb="56" eb="58">
      <t>トウシ</t>
    </rPh>
    <rPh sb="59" eb="61">
      <t>ミコ</t>
    </rPh>
    <rPh sb="68" eb="71">
      <t>ケイゾクテキ</t>
    </rPh>
    <rPh sb="72" eb="74">
      <t>イジ</t>
    </rPh>
    <rPh sb="74" eb="76">
      <t>カンリ</t>
    </rPh>
    <rPh sb="77" eb="78">
      <t>オコナ</t>
    </rPh>
    <phoneticPr fontId="15"/>
  </si>
  <si>
    <t>　国道高架の耐震補強工事に伴い、1年間(平成29年4月1日～平成30年3月31日)営業を休止したため、営業再開後に利用者減少が見込まれる。
　また、今後も耐震補強工事が予定されていることから、継続的な利用者確保が課題である。</t>
    <rPh sb="41" eb="43">
      <t>エイギョウ</t>
    </rPh>
    <rPh sb="74" eb="76">
      <t>コンゴ</t>
    </rPh>
    <rPh sb="77" eb="79">
      <t>タイシン</t>
    </rPh>
    <rPh sb="79" eb="81">
      <t>ホキョウ</t>
    </rPh>
    <rPh sb="81" eb="83">
      <t>コウジ</t>
    </rPh>
    <rPh sb="84" eb="86">
      <t>ヨテイ</t>
    </rPh>
    <rPh sb="96" eb="99">
      <t>ケイゾクテキ</t>
    </rPh>
    <rPh sb="100" eb="103">
      <t>リヨウシャ</t>
    </rPh>
    <rPh sb="103" eb="105">
      <t>カクホ</t>
    </rPh>
    <rPh sb="106" eb="108">
      <t>カダイ</t>
    </rPh>
    <phoneticPr fontId="15"/>
  </si>
  <si>
    <t>　当駐車場は定期のみの駐車場であり、稼働率は算定していない。国道高架の耐震補強工事に伴い、1年間(平成29年4月1日～平成30年3月31日)営業を休止したため、営業再開後に利用者減少が見込まれる。今後は指定管理者と協力しながら、利用率の向上に努めていく必要がある。</t>
    <rPh sb="30" eb="32">
      <t>コクドウ</t>
    </rPh>
    <rPh sb="32" eb="34">
      <t>コウカ</t>
    </rPh>
    <rPh sb="35" eb="37">
      <t>タイシン</t>
    </rPh>
    <rPh sb="37" eb="39">
      <t>ホキョウ</t>
    </rPh>
    <rPh sb="39" eb="41">
      <t>コウジ</t>
    </rPh>
    <rPh sb="42" eb="43">
      <t>トモナ</t>
    </rPh>
    <rPh sb="46" eb="47">
      <t>ネン</t>
    </rPh>
    <rPh sb="47" eb="48">
      <t>カン</t>
    </rPh>
    <rPh sb="70" eb="72">
      <t>エイギョウ</t>
    </rPh>
    <rPh sb="73" eb="75">
      <t>キュウシ</t>
    </rPh>
    <rPh sb="80" eb="82">
      <t>エイギョウ</t>
    </rPh>
    <rPh sb="82" eb="84">
      <t>サイカイ</t>
    </rPh>
    <rPh sb="84" eb="85">
      <t>ゴ</t>
    </rPh>
    <rPh sb="86" eb="89">
      <t>リヨウシャ</t>
    </rPh>
    <rPh sb="89" eb="91">
      <t>ゲンショウ</t>
    </rPh>
    <rPh sb="92" eb="94">
      <t>ミコ</t>
    </rPh>
    <rPh sb="98" eb="100">
      <t>コンゴ</t>
    </rPh>
    <rPh sb="101" eb="103">
      <t>シテイ</t>
    </rPh>
    <rPh sb="103" eb="106">
      <t>カンリシャ</t>
    </rPh>
    <rPh sb="107" eb="109">
      <t>キョウリョク</t>
    </rPh>
    <rPh sb="114" eb="117">
      <t>リヨウリツ</t>
    </rPh>
    <rPh sb="118" eb="120">
      <t>コウジョウ</t>
    </rPh>
    <rPh sb="121" eb="122">
      <t>ツト</t>
    </rPh>
    <rPh sb="126" eb="128">
      <t>ヒツヨウ</t>
    </rPh>
    <phoneticPr fontId="15"/>
  </si>
  <si>
    <r>
      <t>　平成27年度から、指定管理者による利用料金制の導入により、収支が改善した。</t>
    </r>
    <r>
      <rPr>
        <sz val="11"/>
        <rFont val="ＭＳ ゴシック"/>
        <family val="3"/>
        <charset val="128"/>
      </rPr>
      <t>（平成29年度については、指定管理者の決算を合わせたため、収益等の状況が下がったように見えている。）</t>
    </r>
    <r>
      <rPr>
        <sz val="11"/>
        <color theme="1"/>
        <rFont val="ＭＳ ゴシック"/>
        <family val="3"/>
        <charset val="128"/>
      </rPr>
      <t xml:space="preserve">
　今後も、指定管理者と協力し、収益性を向上するための検討をしていく。</t>
    </r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</si>
</sst>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736.8</c:v>
                </c:pt>
                <c:pt idx="1">
                  <c:v>599.79999999999995</c:v>
                </c:pt>
                <c:pt idx="2">
                  <c:v>2603.6</c:v>
                </c:pt>
                <c:pt idx="3">
                  <c:v>1619.6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24-4692-B147-2297ED011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312920"/>
        <c:axId val="29977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335.9</c:v>
                </c:pt>
                <c:pt idx="1">
                  <c:v>277.8</c:v>
                </c:pt>
                <c:pt idx="2">
                  <c:v>443.6</c:v>
                </c:pt>
                <c:pt idx="3">
                  <c:v>355.6</c:v>
                </c:pt>
                <c:pt idx="4">
                  <c:v>358.6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24-4692-B147-2297ED011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312920"/>
        <c:axId val="299778640"/>
      </c:lineChart>
      <c:dateAx>
        <c:axId val="299312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778640"/>
        <c:crosses val="autoZero"/>
        <c:auto val="1"/>
        <c:lblOffset val="100"/>
        <c:baseTimeUnit val="years"/>
      </c:dateAx>
      <c:valAx>
        <c:axId val="299778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93129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60-4ADF-B8AB-C9A0773E9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778248"/>
        <c:axId val="299782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56.7</c:v>
                </c:pt>
                <c:pt idx="1">
                  <c:v>45.6</c:v>
                </c:pt>
                <c:pt idx="2">
                  <c:v>85.4</c:v>
                </c:pt>
                <c:pt idx="3">
                  <c:v>69.900000000000006</c:v>
                </c:pt>
                <c:pt idx="4">
                  <c:v>59.6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60-4ADF-B8AB-C9A0773E9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78248"/>
        <c:axId val="299782168"/>
      </c:lineChart>
      <c:dateAx>
        <c:axId val="299778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782168"/>
        <c:crosses val="autoZero"/>
        <c:auto val="1"/>
        <c:lblOffset val="100"/>
        <c:baseTimeUnit val="years"/>
      </c:dateAx>
      <c:valAx>
        <c:axId val="299782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97782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3B-4467-9CA9-92EF03F79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780992"/>
        <c:axId val="299776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3B-4467-9CA9-92EF03F79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80992"/>
        <c:axId val="299776680"/>
      </c:lineChart>
      <c:dateAx>
        <c:axId val="299780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776680"/>
        <c:crosses val="autoZero"/>
        <c:auto val="1"/>
        <c:lblOffset val="100"/>
        <c:baseTimeUnit val="years"/>
      </c:dateAx>
      <c:valAx>
        <c:axId val="299776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9780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01-41F2-9B1A-A7148F165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781384"/>
        <c:axId val="299777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01-41F2-9B1A-A7148F165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81384"/>
        <c:axId val="299777856"/>
      </c:lineChart>
      <c:dateAx>
        <c:axId val="299781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777856"/>
        <c:crosses val="autoZero"/>
        <c:auto val="1"/>
        <c:lblOffset val="100"/>
        <c:baseTimeUnit val="years"/>
      </c:dateAx>
      <c:valAx>
        <c:axId val="299777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97813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71-4EDE-83CC-64590520E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783736"/>
        <c:axId val="301166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2.8</c:v>
                </c:pt>
                <c:pt idx="1">
                  <c:v>2.1</c:v>
                </c:pt>
                <c:pt idx="2">
                  <c:v>2.2999999999999998</c:v>
                </c:pt>
                <c:pt idx="3">
                  <c:v>2.7</c:v>
                </c:pt>
                <c:pt idx="4">
                  <c:v>2.2999999999999998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71-4EDE-83CC-64590520E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83736"/>
        <c:axId val="301166360"/>
      </c:lineChart>
      <c:dateAx>
        <c:axId val="299783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1166360"/>
        <c:crosses val="autoZero"/>
        <c:auto val="1"/>
        <c:lblOffset val="100"/>
        <c:baseTimeUnit val="years"/>
      </c:dateAx>
      <c:valAx>
        <c:axId val="301166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97837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32-40D6-B17E-E2CB1A17F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167928"/>
        <c:axId val="301162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49</c:v>
                </c:pt>
                <c:pt idx="1">
                  <c:v>48</c:v>
                </c:pt>
                <c:pt idx="2">
                  <c:v>48</c:v>
                </c:pt>
                <c:pt idx="3">
                  <c:v>54</c:v>
                </c:pt>
                <c:pt idx="4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32-40D6-B17E-E2CB1A17F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167928"/>
        <c:axId val="301162440"/>
      </c:lineChart>
      <c:dateAx>
        <c:axId val="301167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1162440"/>
        <c:crosses val="autoZero"/>
        <c:auto val="1"/>
        <c:lblOffset val="100"/>
        <c:baseTimeUnit val="years"/>
      </c:dateAx>
      <c:valAx>
        <c:axId val="301162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011679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0A-45CE-B3A7-CAC3B024F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168320"/>
        <c:axId val="301160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147.5</c:v>
                </c:pt>
                <c:pt idx="1">
                  <c:v>149.5</c:v>
                </c:pt>
                <c:pt idx="2">
                  <c:v>154.1</c:v>
                </c:pt>
                <c:pt idx="3">
                  <c:v>151.6</c:v>
                </c:pt>
                <c:pt idx="4">
                  <c:v>151.19999999999999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0A-45CE-B3A7-CAC3B024F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168320"/>
        <c:axId val="301160872"/>
      </c:lineChart>
      <c:dateAx>
        <c:axId val="301168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1160872"/>
        <c:crosses val="autoZero"/>
        <c:auto val="1"/>
        <c:lblOffset val="100"/>
        <c:baseTimeUnit val="years"/>
      </c:dateAx>
      <c:valAx>
        <c:axId val="301160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11683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86.4</c:v>
                </c:pt>
                <c:pt idx="1">
                  <c:v>83.3</c:v>
                </c:pt>
                <c:pt idx="2">
                  <c:v>96.2</c:v>
                </c:pt>
                <c:pt idx="3">
                  <c:v>93.8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9A-4118-8269-70B11776D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167144"/>
        <c:axId val="301164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32.1</c:v>
                </c:pt>
                <c:pt idx="1">
                  <c:v>32.299999999999997</c:v>
                </c:pt>
                <c:pt idx="2">
                  <c:v>33.4</c:v>
                </c:pt>
                <c:pt idx="3">
                  <c:v>32.299999999999997</c:v>
                </c:pt>
                <c:pt idx="4">
                  <c:v>22.3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9A-4118-8269-70B11776D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167144"/>
        <c:axId val="301164792"/>
      </c:lineChart>
      <c:dateAx>
        <c:axId val="301167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1164792"/>
        <c:crosses val="autoZero"/>
        <c:auto val="1"/>
        <c:lblOffset val="100"/>
        <c:baseTimeUnit val="years"/>
      </c:dateAx>
      <c:valAx>
        <c:axId val="301164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1167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2509</c:v>
                </c:pt>
                <c:pt idx="1">
                  <c:v>2219</c:v>
                </c:pt>
                <c:pt idx="2">
                  <c:v>1402</c:v>
                </c:pt>
                <c:pt idx="3">
                  <c:v>1550</c:v>
                </c:pt>
                <c:pt idx="4">
                  <c:v>-8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F5-4094-9A95-728C161CA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166752"/>
        <c:axId val="301161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7652</c:v>
                </c:pt>
                <c:pt idx="1">
                  <c:v>7497</c:v>
                </c:pt>
                <c:pt idx="2">
                  <c:v>9663</c:v>
                </c:pt>
                <c:pt idx="3">
                  <c:v>9019</c:v>
                </c:pt>
                <c:pt idx="4">
                  <c:v>8406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3F5-4094-9A95-728C161CA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166752"/>
        <c:axId val="301161656"/>
      </c:lineChart>
      <c:dateAx>
        <c:axId val="301166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1161656"/>
        <c:crosses val="autoZero"/>
        <c:auto val="1"/>
        <c:lblOffset val="100"/>
        <c:baseTimeUnit val="years"/>
      </c:dateAx>
      <c:valAx>
        <c:axId val="301161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011667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A2" zoomScale="55" zoomScaleNormal="55" zoomScaleSheetLayoutView="70" workbookViewId="0">
      <selection activeCell="ND32" sqref="ND32:NR47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</row>
    <row r="3" spans="1:382" ht="9.75" customHeight="1" x14ac:dyDescent="0.15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</row>
    <row r="4" spans="1:382" ht="9.75" customHeight="1" x14ac:dyDescent="0.15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9" t="str">
        <f>データ!H6&amp;"　"&amp;データ!I6</f>
        <v>愛媛県松山市　高架下駐車場（朝美）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2" t="s">
        <v>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4"/>
      <c r="AQ7" s="132" t="s">
        <v>2</v>
      </c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4"/>
      <c r="CF7" s="132" t="s">
        <v>3</v>
      </c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4"/>
      <c r="DU7" s="140" t="s">
        <v>4</v>
      </c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35" t="s">
        <v>5</v>
      </c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5" t="s">
        <v>6</v>
      </c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5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 t="s">
        <v>7</v>
      </c>
      <c r="JR7" s="135"/>
      <c r="JS7" s="135"/>
      <c r="JT7" s="135"/>
      <c r="JU7" s="135"/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5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5"/>
      <c r="LC7" s="135"/>
      <c r="LD7" s="135"/>
      <c r="LE7" s="135"/>
      <c r="LF7" s="135"/>
      <c r="LG7" s="135"/>
      <c r="LH7" s="135"/>
      <c r="LI7" s="135"/>
      <c r="LJ7" s="135" t="s">
        <v>8</v>
      </c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5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5"/>
      <c r="ML7" s="135"/>
      <c r="MM7" s="135"/>
      <c r="MN7" s="135"/>
      <c r="MO7" s="135"/>
      <c r="MP7" s="135"/>
      <c r="MQ7" s="135"/>
      <c r="MR7" s="135"/>
      <c r="MS7" s="135"/>
      <c r="MT7" s="135"/>
      <c r="MU7" s="135"/>
      <c r="MV7" s="135"/>
      <c r="MW7" s="135"/>
      <c r="MX7" s="135"/>
      <c r="MY7" s="135"/>
      <c r="MZ7" s="135"/>
      <c r="NA7" s="135"/>
      <c r="NB7" s="135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2" t="str">
        <f>データ!J7</f>
        <v>法非適用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4"/>
      <c r="AQ8" s="122" t="str">
        <f>データ!K7</f>
        <v>駐車場整備事業</v>
      </c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4"/>
      <c r="CF8" s="122" t="str">
        <f>データ!L7</f>
        <v>-</v>
      </c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4"/>
      <c r="DU8" s="126" t="str">
        <f>データ!M7</f>
        <v>Ａ３Ｂ２</v>
      </c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 t="str">
        <f>データ!N7</f>
        <v>非設置</v>
      </c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6" t="str">
        <f>データ!S7</f>
        <v>無</v>
      </c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  <c r="IW8" s="126"/>
      <c r="IX8" s="126"/>
      <c r="IY8" s="126"/>
      <c r="IZ8" s="126"/>
      <c r="JA8" s="126"/>
      <c r="JB8" s="126"/>
      <c r="JC8" s="126"/>
      <c r="JD8" s="126"/>
      <c r="JE8" s="126"/>
      <c r="JF8" s="126"/>
      <c r="JG8" s="126"/>
      <c r="JH8" s="126"/>
      <c r="JI8" s="126"/>
      <c r="JJ8" s="126"/>
      <c r="JK8" s="126"/>
      <c r="JL8" s="126"/>
      <c r="JM8" s="126"/>
      <c r="JN8" s="126"/>
      <c r="JO8" s="126"/>
      <c r="JP8" s="126"/>
      <c r="JQ8" s="126" t="str">
        <f>データ!T7</f>
        <v>無</v>
      </c>
      <c r="JR8" s="126"/>
      <c r="JS8" s="126"/>
      <c r="JT8" s="126"/>
      <c r="JU8" s="126"/>
      <c r="JV8" s="126"/>
      <c r="JW8" s="126"/>
      <c r="JX8" s="126"/>
      <c r="JY8" s="126"/>
      <c r="JZ8" s="126"/>
      <c r="KA8" s="126"/>
      <c r="KB8" s="126"/>
      <c r="KC8" s="126"/>
      <c r="KD8" s="126"/>
      <c r="KE8" s="126"/>
      <c r="KF8" s="126"/>
      <c r="KG8" s="126"/>
      <c r="KH8" s="126"/>
      <c r="KI8" s="126"/>
      <c r="KJ8" s="126"/>
      <c r="KK8" s="126"/>
      <c r="KL8" s="126"/>
      <c r="KM8" s="126"/>
      <c r="KN8" s="126"/>
      <c r="KO8" s="126"/>
      <c r="KP8" s="126"/>
      <c r="KQ8" s="126"/>
      <c r="KR8" s="126"/>
      <c r="KS8" s="126"/>
      <c r="KT8" s="126"/>
      <c r="KU8" s="126"/>
      <c r="KV8" s="126"/>
      <c r="KW8" s="126"/>
      <c r="KX8" s="126"/>
      <c r="KY8" s="126"/>
      <c r="KZ8" s="126"/>
      <c r="LA8" s="126"/>
      <c r="LB8" s="126"/>
      <c r="LC8" s="126"/>
      <c r="LD8" s="126"/>
      <c r="LE8" s="126"/>
      <c r="LF8" s="126"/>
      <c r="LG8" s="126"/>
      <c r="LH8" s="126"/>
      <c r="LI8" s="126"/>
      <c r="LJ8" s="125">
        <f>データ!U7</f>
        <v>1079</v>
      </c>
      <c r="LK8" s="125"/>
      <c r="LL8" s="125"/>
      <c r="LM8" s="125"/>
      <c r="LN8" s="125"/>
      <c r="LO8" s="125"/>
      <c r="LP8" s="125"/>
      <c r="LQ8" s="125"/>
      <c r="LR8" s="125"/>
      <c r="LS8" s="125"/>
      <c r="LT8" s="125"/>
      <c r="LU8" s="125"/>
      <c r="LV8" s="125"/>
      <c r="LW8" s="125"/>
      <c r="LX8" s="125"/>
      <c r="LY8" s="125"/>
      <c r="LZ8" s="125"/>
      <c r="MA8" s="125"/>
      <c r="MB8" s="125"/>
      <c r="MC8" s="125"/>
      <c r="MD8" s="125"/>
      <c r="ME8" s="125"/>
      <c r="MF8" s="125"/>
      <c r="MG8" s="125"/>
      <c r="MH8" s="125"/>
      <c r="MI8" s="125"/>
      <c r="MJ8" s="125"/>
      <c r="MK8" s="125"/>
      <c r="ML8" s="125"/>
      <c r="MM8" s="125"/>
      <c r="MN8" s="125"/>
      <c r="MO8" s="125"/>
      <c r="MP8" s="125"/>
      <c r="MQ8" s="125"/>
      <c r="MR8" s="125"/>
      <c r="MS8" s="125"/>
      <c r="MT8" s="125"/>
      <c r="MU8" s="125"/>
      <c r="MV8" s="125"/>
      <c r="MW8" s="125"/>
      <c r="MX8" s="125"/>
      <c r="MY8" s="125"/>
      <c r="MZ8" s="125"/>
      <c r="NA8" s="125"/>
      <c r="NB8" s="125"/>
      <c r="NC8" s="3"/>
      <c r="ND8" s="130" t="s">
        <v>10</v>
      </c>
      <c r="NE8" s="131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2" t="s">
        <v>12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32" t="s">
        <v>13</v>
      </c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4"/>
      <c r="CF9" s="132" t="s">
        <v>14</v>
      </c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4"/>
      <c r="DU9" s="135" t="s">
        <v>15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5" t="s">
        <v>16</v>
      </c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  <c r="IW9" s="135"/>
      <c r="IX9" s="135"/>
      <c r="IY9" s="135"/>
      <c r="IZ9" s="135"/>
      <c r="JA9" s="135"/>
      <c r="JB9" s="135"/>
      <c r="JC9" s="135"/>
      <c r="JD9" s="135"/>
      <c r="JE9" s="135"/>
      <c r="JF9" s="135"/>
      <c r="JG9" s="135"/>
      <c r="JH9" s="135"/>
      <c r="JI9" s="135"/>
      <c r="JJ9" s="135"/>
      <c r="JK9" s="135"/>
      <c r="JL9" s="135"/>
      <c r="JM9" s="135"/>
      <c r="JN9" s="135"/>
      <c r="JO9" s="135"/>
      <c r="JP9" s="135"/>
      <c r="JQ9" s="135" t="s">
        <v>17</v>
      </c>
      <c r="JR9" s="135"/>
      <c r="JS9" s="135"/>
      <c r="JT9" s="135"/>
      <c r="JU9" s="135"/>
      <c r="JV9" s="135"/>
      <c r="JW9" s="135"/>
      <c r="JX9" s="135"/>
      <c r="JY9" s="135"/>
      <c r="JZ9" s="135"/>
      <c r="KA9" s="135"/>
      <c r="KB9" s="135"/>
      <c r="KC9" s="135"/>
      <c r="KD9" s="135"/>
      <c r="KE9" s="135"/>
      <c r="KF9" s="135"/>
      <c r="KG9" s="135"/>
      <c r="KH9" s="135"/>
      <c r="KI9" s="135"/>
      <c r="KJ9" s="135"/>
      <c r="KK9" s="135"/>
      <c r="KL9" s="135"/>
      <c r="KM9" s="135"/>
      <c r="KN9" s="135"/>
      <c r="KO9" s="135"/>
      <c r="KP9" s="135"/>
      <c r="KQ9" s="135"/>
      <c r="KR9" s="135"/>
      <c r="KS9" s="135"/>
      <c r="KT9" s="135"/>
      <c r="KU9" s="135"/>
      <c r="KV9" s="135"/>
      <c r="KW9" s="135"/>
      <c r="KX9" s="135"/>
      <c r="KY9" s="135"/>
      <c r="KZ9" s="135"/>
      <c r="LA9" s="135"/>
      <c r="LB9" s="135"/>
      <c r="LC9" s="135"/>
      <c r="LD9" s="135"/>
      <c r="LE9" s="135"/>
      <c r="LF9" s="135"/>
      <c r="LG9" s="135"/>
      <c r="LH9" s="135"/>
      <c r="LI9" s="135"/>
      <c r="LJ9" s="135" t="s">
        <v>18</v>
      </c>
      <c r="LK9" s="135"/>
      <c r="LL9" s="135"/>
      <c r="LM9" s="135"/>
      <c r="LN9" s="135"/>
      <c r="LO9" s="135"/>
      <c r="LP9" s="135"/>
      <c r="LQ9" s="135"/>
      <c r="LR9" s="135"/>
      <c r="LS9" s="135"/>
      <c r="LT9" s="135"/>
      <c r="LU9" s="135"/>
      <c r="LV9" s="135"/>
      <c r="LW9" s="135"/>
      <c r="LX9" s="135"/>
      <c r="LY9" s="135"/>
      <c r="LZ9" s="135"/>
      <c r="MA9" s="135"/>
      <c r="MB9" s="135"/>
      <c r="MC9" s="135"/>
      <c r="MD9" s="135"/>
      <c r="ME9" s="135"/>
      <c r="MF9" s="135"/>
      <c r="MG9" s="135"/>
      <c r="MH9" s="135"/>
      <c r="MI9" s="135"/>
      <c r="MJ9" s="135"/>
      <c r="MK9" s="135"/>
      <c r="ML9" s="135"/>
      <c r="MM9" s="135"/>
      <c r="MN9" s="135"/>
      <c r="MO9" s="135"/>
      <c r="MP9" s="135"/>
      <c r="MQ9" s="135"/>
      <c r="MR9" s="135"/>
      <c r="MS9" s="135"/>
      <c r="MT9" s="135"/>
      <c r="MU9" s="135"/>
      <c r="MV9" s="135"/>
      <c r="MW9" s="135"/>
      <c r="MX9" s="135"/>
      <c r="MY9" s="135"/>
      <c r="MZ9" s="135"/>
      <c r="NA9" s="135"/>
      <c r="NB9" s="135"/>
      <c r="NC9" s="3"/>
      <c r="ND9" s="136" t="s">
        <v>19</v>
      </c>
      <c r="NE9" s="13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6" t="str">
        <f>データ!O7</f>
        <v>該当数値なし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8"/>
      <c r="AQ10" s="119" t="s">
        <v>128</v>
      </c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1"/>
      <c r="CF10" s="122" t="str">
        <f>データ!Q7</f>
        <v>広場式</v>
      </c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4"/>
      <c r="DU10" s="125">
        <f>データ!R7</f>
        <v>23</v>
      </c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5">
        <f>データ!V7</f>
        <v>27</v>
      </c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  <c r="IV10" s="125"/>
      <c r="IW10" s="125"/>
      <c r="IX10" s="125"/>
      <c r="IY10" s="125"/>
      <c r="IZ10" s="125"/>
      <c r="JA10" s="125"/>
      <c r="JB10" s="125"/>
      <c r="JC10" s="125"/>
      <c r="JD10" s="125"/>
      <c r="JE10" s="125"/>
      <c r="JF10" s="125"/>
      <c r="JG10" s="125"/>
      <c r="JH10" s="125"/>
      <c r="JI10" s="125"/>
      <c r="JJ10" s="125"/>
      <c r="JK10" s="125"/>
      <c r="JL10" s="125"/>
      <c r="JM10" s="125"/>
      <c r="JN10" s="125"/>
      <c r="JO10" s="125"/>
      <c r="JP10" s="125"/>
      <c r="JQ10" s="125" t="str">
        <f>データ!W7</f>
        <v>-</v>
      </c>
      <c r="JR10" s="125"/>
      <c r="JS10" s="125"/>
      <c r="JT10" s="125"/>
      <c r="JU10" s="125"/>
      <c r="JV10" s="125"/>
      <c r="JW10" s="125"/>
      <c r="JX10" s="125"/>
      <c r="JY10" s="125"/>
      <c r="JZ10" s="125"/>
      <c r="KA10" s="125"/>
      <c r="KB10" s="125"/>
      <c r="KC10" s="125"/>
      <c r="KD10" s="125"/>
      <c r="KE10" s="125"/>
      <c r="KF10" s="125"/>
      <c r="KG10" s="125"/>
      <c r="KH10" s="125"/>
      <c r="KI10" s="125"/>
      <c r="KJ10" s="125"/>
      <c r="KK10" s="125"/>
      <c r="KL10" s="125"/>
      <c r="KM10" s="125"/>
      <c r="KN10" s="125"/>
      <c r="KO10" s="125"/>
      <c r="KP10" s="125"/>
      <c r="KQ10" s="125"/>
      <c r="KR10" s="125"/>
      <c r="KS10" s="125"/>
      <c r="KT10" s="125"/>
      <c r="KU10" s="125"/>
      <c r="KV10" s="125"/>
      <c r="KW10" s="125"/>
      <c r="KX10" s="125"/>
      <c r="KY10" s="125"/>
      <c r="KZ10" s="125"/>
      <c r="LA10" s="125"/>
      <c r="LB10" s="125"/>
      <c r="LC10" s="125"/>
      <c r="LD10" s="125"/>
      <c r="LE10" s="125"/>
      <c r="LF10" s="125"/>
      <c r="LG10" s="125"/>
      <c r="LH10" s="125"/>
      <c r="LI10" s="125"/>
      <c r="LJ10" s="126" t="str">
        <f>データ!X7</f>
        <v>利用料金制</v>
      </c>
      <c r="LK10" s="126"/>
      <c r="LL10" s="126"/>
      <c r="LM10" s="126"/>
      <c r="LN10" s="126"/>
      <c r="LO10" s="126"/>
      <c r="LP10" s="126"/>
      <c r="LQ10" s="126"/>
      <c r="LR10" s="126"/>
      <c r="LS10" s="126"/>
      <c r="LT10" s="126"/>
      <c r="LU10" s="126"/>
      <c r="LV10" s="126"/>
      <c r="LW10" s="126"/>
      <c r="LX10" s="126"/>
      <c r="LY10" s="126"/>
      <c r="LZ10" s="126"/>
      <c r="MA10" s="126"/>
      <c r="MB10" s="126"/>
      <c r="MC10" s="126"/>
      <c r="MD10" s="126"/>
      <c r="ME10" s="126"/>
      <c r="MF10" s="126"/>
      <c r="MG10" s="126"/>
      <c r="MH10" s="126"/>
      <c r="MI10" s="126"/>
      <c r="MJ10" s="126"/>
      <c r="MK10" s="126"/>
      <c r="ML10" s="126"/>
      <c r="MM10" s="126"/>
      <c r="MN10" s="126"/>
      <c r="MO10" s="126"/>
      <c r="MP10" s="126"/>
      <c r="MQ10" s="126"/>
      <c r="MR10" s="126"/>
      <c r="MS10" s="126"/>
      <c r="MT10" s="126"/>
      <c r="MU10" s="126"/>
      <c r="MV10" s="126"/>
      <c r="MW10" s="126"/>
      <c r="MX10" s="126"/>
      <c r="MY10" s="126"/>
      <c r="MZ10" s="126"/>
      <c r="NA10" s="126"/>
      <c r="NB10" s="126"/>
      <c r="NC10" s="2"/>
      <c r="ND10" s="127" t="s">
        <v>21</v>
      </c>
      <c r="NE10" s="115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8" t="s">
        <v>23</v>
      </c>
      <c r="NE11" s="128"/>
      <c r="NF11" s="128"/>
      <c r="NG11" s="128"/>
      <c r="NH11" s="128"/>
      <c r="NI11" s="128"/>
      <c r="NJ11" s="128"/>
      <c r="NK11" s="128"/>
      <c r="NL11" s="128"/>
      <c r="NM11" s="128"/>
      <c r="NN11" s="128"/>
      <c r="NO11" s="128"/>
      <c r="NP11" s="128"/>
      <c r="NQ11" s="128"/>
      <c r="NR11" s="128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8"/>
      <c r="NE12" s="128"/>
      <c r="NF12" s="128"/>
      <c r="NG12" s="128"/>
      <c r="NH12" s="128"/>
      <c r="NI12" s="128"/>
      <c r="NJ12" s="128"/>
      <c r="NK12" s="128"/>
      <c r="NL12" s="128"/>
      <c r="NM12" s="128"/>
      <c r="NN12" s="128"/>
      <c r="NO12" s="128"/>
      <c r="NP12" s="128"/>
      <c r="NQ12" s="128"/>
      <c r="NR12" s="128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9"/>
      <c r="NE13" s="129"/>
      <c r="NF13" s="129"/>
      <c r="NG13" s="129"/>
      <c r="NH13" s="129"/>
      <c r="NI13" s="129"/>
      <c r="NJ13" s="129"/>
      <c r="NK13" s="129"/>
      <c r="NL13" s="129"/>
      <c r="NM13" s="129"/>
      <c r="NN13" s="129"/>
      <c r="NO13" s="129"/>
      <c r="NP13" s="129"/>
      <c r="NQ13" s="129"/>
      <c r="NR13" s="129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85" t="s">
        <v>24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85" t="s">
        <v>25</v>
      </c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7"/>
      <c r="MX14" s="7"/>
      <c r="MY14" s="7"/>
      <c r="MZ14" s="7"/>
      <c r="NA14" s="7"/>
      <c r="NB14" s="8"/>
      <c r="NC14" s="2"/>
      <c r="ND14" s="88" t="s">
        <v>26</v>
      </c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9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20"/>
      <c r="MX15" s="20"/>
      <c r="MY15" s="20"/>
      <c r="MZ15" s="20"/>
      <c r="NA15" s="20"/>
      <c r="NB15" s="21"/>
      <c r="NC15" s="2"/>
      <c r="ND15" s="91" t="s">
        <v>140</v>
      </c>
      <c r="NE15" s="92"/>
      <c r="NF15" s="92"/>
      <c r="NG15" s="92"/>
      <c r="NH15" s="92"/>
      <c r="NI15" s="92"/>
      <c r="NJ15" s="92"/>
      <c r="NK15" s="92"/>
      <c r="NL15" s="92"/>
      <c r="NM15" s="92"/>
      <c r="NN15" s="92"/>
      <c r="NO15" s="92"/>
      <c r="NP15" s="92"/>
      <c r="NQ15" s="92"/>
      <c r="NR15" s="9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91"/>
      <c r="NE16" s="92"/>
      <c r="NF16" s="92"/>
      <c r="NG16" s="92"/>
      <c r="NH16" s="92"/>
      <c r="NI16" s="92"/>
      <c r="NJ16" s="92"/>
      <c r="NK16" s="92"/>
      <c r="NL16" s="92"/>
      <c r="NM16" s="92"/>
      <c r="NN16" s="92"/>
      <c r="NO16" s="92"/>
      <c r="NP16" s="92"/>
      <c r="NQ16" s="92"/>
      <c r="NR16" s="9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91"/>
      <c r="NE17" s="92"/>
      <c r="NF17" s="92"/>
      <c r="NG17" s="92"/>
      <c r="NH17" s="92"/>
      <c r="NI17" s="92"/>
      <c r="NJ17" s="92"/>
      <c r="NK17" s="92"/>
      <c r="NL17" s="92"/>
      <c r="NM17" s="92"/>
      <c r="NN17" s="92"/>
      <c r="NO17" s="92"/>
      <c r="NP17" s="92"/>
      <c r="NQ17" s="92"/>
      <c r="NR17" s="9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91"/>
      <c r="NE18" s="92"/>
      <c r="NF18" s="92"/>
      <c r="NG18" s="92"/>
      <c r="NH18" s="92"/>
      <c r="NI18" s="92"/>
      <c r="NJ18" s="92"/>
      <c r="NK18" s="92"/>
      <c r="NL18" s="92"/>
      <c r="NM18" s="92"/>
      <c r="NN18" s="92"/>
      <c r="NO18" s="92"/>
      <c r="NP18" s="92"/>
      <c r="NQ18" s="92"/>
      <c r="NR18" s="9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91"/>
      <c r="NE19" s="92"/>
      <c r="NF19" s="92"/>
      <c r="NG19" s="92"/>
      <c r="NH19" s="92"/>
      <c r="NI19" s="92"/>
      <c r="NJ19" s="92"/>
      <c r="NK19" s="92"/>
      <c r="NL19" s="92"/>
      <c r="NM19" s="92"/>
      <c r="NN19" s="92"/>
      <c r="NO19" s="92"/>
      <c r="NP19" s="92"/>
      <c r="NQ19" s="92"/>
      <c r="NR19" s="9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91"/>
      <c r="NE20" s="92"/>
      <c r="NF20" s="92"/>
      <c r="NG20" s="92"/>
      <c r="NH20" s="92"/>
      <c r="NI20" s="92"/>
      <c r="NJ20" s="92"/>
      <c r="NK20" s="92"/>
      <c r="NL20" s="92"/>
      <c r="NM20" s="92"/>
      <c r="NN20" s="92"/>
      <c r="NO20" s="92"/>
      <c r="NP20" s="92"/>
      <c r="NQ20" s="92"/>
      <c r="NR20" s="9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91"/>
      <c r="NE21" s="92"/>
      <c r="NF21" s="92"/>
      <c r="NG21" s="92"/>
      <c r="NH21" s="92"/>
      <c r="NI21" s="92"/>
      <c r="NJ21" s="92"/>
      <c r="NK21" s="92"/>
      <c r="NL21" s="92"/>
      <c r="NM21" s="92"/>
      <c r="NN21" s="92"/>
      <c r="NO21" s="92"/>
      <c r="NP21" s="92"/>
      <c r="NQ21" s="92"/>
      <c r="NR21" s="9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91"/>
      <c r="NE22" s="92"/>
      <c r="NF22" s="92"/>
      <c r="NG22" s="92"/>
      <c r="NH22" s="92"/>
      <c r="NI22" s="92"/>
      <c r="NJ22" s="92"/>
      <c r="NK22" s="92"/>
      <c r="NL22" s="92"/>
      <c r="NM22" s="92"/>
      <c r="NN22" s="92"/>
      <c r="NO22" s="92"/>
      <c r="NP22" s="92"/>
      <c r="NQ22" s="92"/>
      <c r="NR22" s="9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91"/>
      <c r="NE23" s="92"/>
      <c r="NF23" s="92"/>
      <c r="NG23" s="92"/>
      <c r="NH23" s="92"/>
      <c r="NI23" s="92"/>
      <c r="NJ23" s="92"/>
      <c r="NK23" s="92"/>
      <c r="NL23" s="92"/>
      <c r="NM23" s="92"/>
      <c r="NN23" s="92"/>
      <c r="NO23" s="92"/>
      <c r="NP23" s="92"/>
      <c r="NQ23" s="92"/>
      <c r="NR23" s="9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91"/>
      <c r="NE24" s="92"/>
      <c r="NF24" s="92"/>
      <c r="NG24" s="92"/>
      <c r="NH24" s="92"/>
      <c r="NI24" s="92"/>
      <c r="NJ24" s="92"/>
      <c r="NK24" s="92"/>
      <c r="NL24" s="92"/>
      <c r="NM24" s="92"/>
      <c r="NN24" s="92"/>
      <c r="NO24" s="92"/>
      <c r="NP24" s="92"/>
      <c r="NQ24" s="92"/>
      <c r="NR24" s="9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91"/>
      <c r="NE25" s="92"/>
      <c r="NF25" s="92"/>
      <c r="NG25" s="92"/>
      <c r="NH25" s="92"/>
      <c r="NI25" s="92"/>
      <c r="NJ25" s="92"/>
      <c r="NK25" s="92"/>
      <c r="NL25" s="92"/>
      <c r="NM25" s="92"/>
      <c r="NN25" s="92"/>
      <c r="NO25" s="92"/>
      <c r="NP25" s="92"/>
      <c r="NQ25" s="92"/>
      <c r="NR25" s="9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91"/>
      <c r="NE26" s="92"/>
      <c r="NF26" s="92"/>
      <c r="NG26" s="92"/>
      <c r="NH26" s="92"/>
      <c r="NI26" s="92"/>
      <c r="NJ26" s="92"/>
      <c r="NK26" s="92"/>
      <c r="NL26" s="92"/>
      <c r="NM26" s="92"/>
      <c r="NN26" s="92"/>
      <c r="NO26" s="92"/>
      <c r="NP26" s="92"/>
      <c r="NQ26" s="92"/>
      <c r="NR26" s="9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91"/>
      <c r="NE27" s="92"/>
      <c r="NF27" s="92"/>
      <c r="NG27" s="92"/>
      <c r="NH27" s="92"/>
      <c r="NI27" s="92"/>
      <c r="NJ27" s="92"/>
      <c r="NK27" s="92"/>
      <c r="NL27" s="92"/>
      <c r="NM27" s="92"/>
      <c r="NN27" s="92"/>
      <c r="NO27" s="92"/>
      <c r="NP27" s="92"/>
      <c r="NQ27" s="92"/>
      <c r="NR27" s="9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91"/>
      <c r="NE28" s="92"/>
      <c r="NF28" s="92"/>
      <c r="NG28" s="92"/>
      <c r="NH28" s="92"/>
      <c r="NI28" s="92"/>
      <c r="NJ28" s="92"/>
      <c r="NK28" s="92"/>
      <c r="NL28" s="92"/>
      <c r="NM28" s="92"/>
      <c r="NN28" s="92"/>
      <c r="NO28" s="92"/>
      <c r="NP28" s="92"/>
      <c r="NQ28" s="92"/>
      <c r="NR28" s="9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91"/>
      <c r="NE29" s="92"/>
      <c r="NF29" s="92"/>
      <c r="NG29" s="92"/>
      <c r="NH29" s="92"/>
      <c r="NI29" s="92"/>
      <c r="NJ29" s="92"/>
      <c r="NK29" s="92"/>
      <c r="NL29" s="92"/>
      <c r="NM29" s="92"/>
      <c r="NN29" s="92"/>
      <c r="NO29" s="92"/>
      <c r="NP29" s="92"/>
      <c r="NQ29" s="92"/>
      <c r="NR29" s="9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91"/>
      <c r="NE30" s="92"/>
      <c r="NF30" s="92"/>
      <c r="NG30" s="92"/>
      <c r="NH30" s="92"/>
      <c r="NI30" s="92"/>
      <c r="NJ30" s="92"/>
      <c r="NK30" s="92"/>
      <c r="NL30" s="92"/>
      <c r="NM30" s="92"/>
      <c r="NN30" s="92"/>
      <c r="NO30" s="92"/>
      <c r="NP30" s="92"/>
      <c r="NQ30" s="92"/>
      <c r="NR30" s="9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1" t="s">
        <v>27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0">
        <f>データ!Y7</f>
        <v>736.8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599.79999999999995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2603.6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1619.6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0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1" t="s">
        <v>27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3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1" t="s">
        <v>27</v>
      </c>
      <c r="IS31" s="112"/>
      <c r="IT31" s="112"/>
      <c r="IU31" s="112"/>
      <c r="IV31" s="112"/>
      <c r="IW31" s="112"/>
      <c r="IX31" s="112"/>
      <c r="IY31" s="112"/>
      <c r="IZ31" s="112"/>
      <c r="JA31" s="112"/>
      <c r="JB31" s="113"/>
      <c r="JC31" s="80">
        <f>データ!DK7</f>
        <v>0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0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0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0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0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88" t="s">
        <v>28</v>
      </c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9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1" t="s">
        <v>29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0">
        <f>データ!AD7</f>
        <v>335.9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277.8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443.6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355.6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358.6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1" t="s">
        <v>29</v>
      </c>
      <c r="EB32" s="112"/>
      <c r="EC32" s="112"/>
      <c r="ED32" s="112"/>
      <c r="EE32" s="112"/>
      <c r="EF32" s="112"/>
      <c r="EG32" s="112"/>
      <c r="EH32" s="112"/>
      <c r="EI32" s="112"/>
      <c r="EJ32" s="112"/>
      <c r="EK32" s="113"/>
      <c r="EL32" s="110">
        <f>データ!AO7</f>
        <v>2.8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2.1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2.2999999999999998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2.7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2.2999999999999998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1" t="s">
        <v>29</v>
      </c>
      <c r="IS32" s="112"/>
      <c r="IT32" s="112"/>
      <c r="IU32" s="112"/>
      <c r="IV32" s="112"/>
      <c r="IW32" s="112"/>
      <c r="IX32" s="112"/>
      <c r="IY32" s="112"/>
      <c r="IZ32" s="112"/>
      <c r="JA32" s="112"/>
      <c r="JB32" s="113"/>
      <c r="JC32" s="80">
        <f>データ!DP7</f>
        <v>147.5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149.5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154.1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151.6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151.19999999999999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91" t="s">
        <v>137</v>
      </c>
      <c r="NE32" s="92"/>
      <c r="NF32" s="92"/>
      <c r="NG32" s="92"/>
      <c r="NH32" s="92"/>
      <c r="NI32" s="92"/>
      <c r="NJ32" s="92"/>
      <c r="NK32" s="92"/>
      <c r="NL32" s="92"/>
      <c r="NM32" s="92"/>
      <c r="NN32" s="92"/>
      <c r="NO32" s="92"/>
      <c r="NP32" s="92"/>
      <c r="NQ32" s="92"/>
      <c r="NR32" s="9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91"/>
      <c r="NE33" s="92"/>
      <c r="NF33" s="92"/>
      <c r="NG33" s="92"/>
      <c r="NH33" s="92"/>
      <c r="NI33" s="92"/>
      <c r="NJ33" s="92"/>
      <c r="NK33" s="92"/>
      <c r="NL33" s="92"/>
      <c r="NM33" s="92"/>
      <c r="NN33" s="92"/>
      <c r="NO33" s="92"/>
      <c r="NP33" s="92"/>
      <c r="NQ33" s="92"/>
      <c r="NR33" s="9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91"/>
      <c r="NE34" s="92"/>
      <c r="NF34" s="92"/>
      <c r="NG34" s="92"/>
      <c r="NH34" s="92"/>
      <c r="NI34" s="92"/>
      <c r="NJ34" s="92"/>
      <c r="NK34" s="92"/>
      <c r="NL34" s="92"/>
      <c r="NM34" s="92"/>
      <c r="NN34" s="92"/>
      <c r="NO34" s="92"/>
      <c r="NP34" s="92"/>
      <c r="NQ34" s="92"/>
      <c r="NR34" s="9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  <c r="LA35" s="115"/>
      <c r="LB35" s="115"/>
      <c r="LC35" s="115"/>
      <c r="LD35" s="115"/>
      <c r="LE35" s="115"/>
      <c r="LF35" s="115"/>
      <c r="LG35" s="115"/>
      <c r="LH35" s="115"/>
      <c r="LI35" s="115"/>
      <c r="LJ35" s="115"/>
      <c r="LK35" s="115"/>
      <c r="LL35" s="115"/>
      <c r="LM35" s="115"/>
      <c r="LN35" s="115"/>
      <c r="LO35" s="115"/>
      <c r="LP35" s="115"/>
      <c r="LQ35" s="115"/>
      <c r="LR35" s="115"/>
      <c r="LS35" s="115"/>
      <c r="LT35" s="115"/>
      <c r="LU35" s="115"/>
      <c r="LV35" s="115"/>
      <c r="LW35" s="115"/>
      <c r="LX35" s="115"/>
      <c r="LY35" s="115"/>
      <c r="LZ35" s="115"/>
      <c r="MA35" s="115"/>
      <c r="MB35" s="115"/>
      <c r="MC35" s="115"/>
      <c r="MD35" s="115"/>
      <c r="ME35" s="115"/>
      <c r="MF35" s="115"/>
      <c r="MG35" s="115"/>
      <c r="MH35" s="115"/>
      <c r="MI35" s="115"/>
      <c r="MJ35" s="115"/>
      <c r="MK35" s="115"/>
      <c r="ML35" s="115"/>
      <c r="MM35" s="115"/>
      <c r="MN35" s="115"/>
      <c r="MO35" s="115"/>
      <c r="MP35" s="115"/>
      <c r="MQ35" s="115"/>
      <c r="MR35" s="115"/>
      <c r="MS35" s="115"/>
      <c r="MT35" s="115"/>
      <c r="MU35" s="115"/>
      <c r="MV35" s="115"/>
      <c r="MW35" s="16"/>
      <c r="MX35" s="16"/>
      <c r="MY35" s="16"/>
      <c r="MZ35" s="16"/>
      <c r="NA35" s="16"/>
      <c r="NB35" s="17"/>
      <c r="NC35" s="2"/>
      <c r="ND35" s="91"/>
      <c r="NE35" s="92"/>
      <c r="NF35" s="92"/>
      <c r="NG35" s="92"/>
      <c r="NH35" s="92"/>
      <c r="NI35" s="92"/>
      <c r="NJ35" s="92"/>
      <c r="NK35" s="92"/>
      <c r="NL35" s="92"/>
      <c r="NM35" s="92"/>
      <c r="NN35" s="92"/>
      <c r="NO35" s="92"/>
      <c r="NP35" s="92"/>
      <c r="NQ35" s="92"/>
      <c r="NR35" s="9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91"/>
      <c r="NE36" s="92"/>
      <c r="NF36" s="92"/>
      <c r="NG36" s="92"/>
      <c r="NH36" s="92"/>
      <c r="NI36" s="92"/>
      <c r="NJ36" s="92"/>
      <c r="NK36" s="92"/>
      <c r="NL36" s="92"/>
      <c r="NM36" s="92"/>
      <c r="NN36" s="92"/>
      <c r="NO36" s="92"/>
      <c r="NP36" s="92"/>
      <c r="NQ36" s="92"/>
      <c r="NR36" s="9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91"/>
      <c r="NE37" s="92"/>
      <c r="NF37" s="92"/>
      <c r="NG37" s="92"/>
      <c r="NH37" s="92"/>
      <c r="NI37" s="92"/>
      <c r="NJ37" s="92"/>
      <c r="NK37" s="92"/>
      <c r="NL37" s="92"/>
      <c r="NM37" s="92"/>
      <c r="NN37" s="92"/>
      <c r="NO37" s="92"/>
      <c r="NP37" s="92"/>
      <c r="NQ37" s="92"/>
      <c r="NR37" s="9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91"/>
      <c r="NE38" s="92"/>
      <c r="NF38" s="92"/>
      <c r="NG38" s="92"/>
      <c r="NH38" s="92"/>
      <c r="NI38" s="92"/>
      <c r="NJ38" s="92"/>
      <c r="NK38" s="92"/>
      <c r="NL38" s="92"/>
      <c r="NM38" s="92"/>
      <c r="NN38" s="92"/>
      <c r="NO38" s="92"/>
      <c r="NP38" s="92"/>
      <c r="NQ38" s="92"/>
      <c r="NR38" s="9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91"/>
      <c r="NE39" s="92"/>
      <c r="NF39" s="92"/>
      <c r="NG39" s="92"/>
      <c r="NH39" s="92"/>
      <c r="NI39" s="92"/>
      <c r="NJ39" s="92"/>
      <c r="NK39" s="92"/>
      <c r="NL39" s="92"/>
      <c r="NM39" s="92"/>
      <c r="NN39" s="92"/>
      <c r="NO39" s="92"/>
      <c r="NP39" s="92"/>
      <c r="NQ39" s="92"/>
      <c r="NR39" s="9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91"/>
      <c r="NE40" s="92"/>
      <c r="NF40" s="92"/>
      <c r="NG40" s="92"/>
      <c r="NH40" s="92"/>
      <c r="NI40" s="92"/>
      <c r="NJ40" s="92"/>
      <c r="NK40" s="92"/>
      <c r="NL40" s="92"/>
      <c r="NM40" s="92"/>
      <c r="NN40" s="92"/>
      <c r="NO40" s="92"/>
      <c r="NP40" s="92"/>
      <c r="NQ40" s="92"/>
      <c r="NR40" s="9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91"/>
      <c r="NE41" s="92"/>
      <c r="NF41" s="92"/>
      <c r="NG41" s="92"/>
      <c r="NH41" s="92"/>
      <c r="NI41" s="92"/>
      <c r="NJ41" s="92"/>
      <c r="NK41" s="92"/>
      <c r="NL41" s="92"/>
      <c r="NM41" s="92"/>
      <c r="NN41" s="92"/>
      <c r="NO41" s="92"/>
      <c r="NP41" s="92"/>
      <c r="NQ41" s="92"/>
      <c r="NR41" s="9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91"/>
      <c r="NE42" s="92"/>
      <c r="NF42" s="92"/>
      <c r="NG42" s="92"/>
      <c r="NH42" s="92"/>
      <c r="NI42" s="92"/>
      <c r="NJ42" s="92"/>
      <c r="NK42" s="92"/>
      <c r="NL42" s="92"/>
      <c r="NM42" s="92"/>
      <c r="NN42" s="92"/>
      <c r="NO42" s="92"/>
      <c r="NP42" s="92"/>
      <c r="NQ42" s="92"/>
      <c r="NR42" s="9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91"/>
      <c r="NE43" s="92"/>
      <c r="NF43" s="92"/>
      <c r="NG43" s="92"/>
      <c r="NH43" s="92"/>
      <c r="NI43" s="92"/>
      <c r="NJ43" s="92"/>
      <c r="NK43" s="92"/>
      <c r="NL43" s="92"/>
      <c r="NM43" s="92"/>
      <c r="NN43" s="92"/>
      <c r="NO43" s="92"/>
      <c r="NP43" s="92"/>
      <c r="NQ43" s="92"/>
      <c r="NR43" s="9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91"/>
      <c r="NE44" s="92"/>
      <c r="NF44" s="92"/>
      <c r="NG44" s="92"/>
      <c r="NH44" s="92"/>
      <c r="NI44" s="92"/>
      <c r="NJ44" s="92"/>
      <c r="NK44" s="92"/>
      <c r="NL44" s="92"/>
      <c r="NM44" s="92"/>
      <c r="NN44" s="92"/>
      <c r="NO44" s="92"/>
      <c r="NP44" s="92"/>
      <c r="NQ44" s="92"/>
      <c r="NR44" s="9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91"/>
      <c r="NE45" s="92"/>
      <c r="NF45" s="92"/>
      <c r="NG45" s="92"/>
      <c r="NH45" s="92"/>
      <c r="NI45" s="92"/>
      <c r="NJ45" s="92"/>
      <c r="NK45" s="92"/>
      <c r="NL45" s="92"/>
      <c r="NM45" s="92"/>
      <c r="NN45" s="92"/>
      <c r="NO45" s="92"/>
      <c r="NP45" s="92"/>
      <c r="NQ45" s="92"/>
      <c r="NR45" s="9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91"/>
      <c r="NE46" s="92"/>
      <c r="NF46" s="92"/>
      <c r="NG46" s="92"/>
      <c r="NH46" s="92"/>
      <c r="NI46" s="92"/>
      <c r="NJ46" s="92"/>
      <c r="NK46" s="92"/>
      <c r="NL46" s="92"/>
      <c r="NM46" s="92"/>
      <c r="NN46" s="92"/>
      <c r="NO46" s="92"/>
      <c r="NP46" s="92"/>
      <c r="NQ46" s="92"/>
      <c r="NR46" s="9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91"/>
      <c r="NE47" s="92"/>
      <c r="NF47" s="92"/>
      <c r="NG47" s="92"/>
      <c r="NH47" s="92"/>
      <c r="NI47" s="92"/>
      <c r="NJ47" s="92"/>
      <c r="NK47" s="92"/>
      <c r="NL47" s="92"/>
      <c r="NM47" s="92"/>
      <c r="NN47" s="92"/>
      <c r="NO47" s="92"/>
      <c r="NP47" s="92"/>
      <c r="NQ47" s="92"/>
      <c r="NR47" s="9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88" t="s">
        <v>33</v>
      </c>
      <c r="NE48" s="89"/>
      <c r="NF48" s="89"/>
      <c r="NG48" s="89"/>
      <c r="NH48" s="89"/>
      <c r="NI48" s="89"/>
      <c r="NJ48" s="89"/>
      <c r="NK48" s="89"/>
      <c r="NL48" s="89"/>
      <c r="NM48" s="89"/>
      <c r="NN48" s="89"/>
      <c r="NO48" s="89"/>
      <c r="NP48" s="89"/>
      <c r="NQ48" s="89"/>
      <c r="NR48" s="9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91" t="s">
        <v>139</v>
      </c>
      <c r="NE49" s="92"/>
      <c r="NF49" s="92"/>
      <c r="NG49" s="92"/>
      <c r="NH49" s="92"/>
      <c r="NI49" s="92"/>
      <c r="NJ49" s="92"/>
      <c r="NK49" s="92"/>
      <c r="NL49" s="92"/>
      <c r="NM49" s="92"/>
      <c r="NN49" s="92"/>
      <c r="NO49" s="92"/>
      <c r="NP49" s="92"/>
      <c r="NQ49" s="92"/>
      <c r="NR49" s="9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91"/>
      <c r="NE50" s="92"/>
      <c r="NF50" s="92"/>
      <c r="NG50" s="92"/>
      <c r="NH50" s="92"/>
      <c r="NI50" s="92"/>
      <c r="NJ50" s="92"/>
      <c r="NK50" s="92"/>
      <c r="NL50" s="92"/>
      <c r="NM50" s="92"/>
      <c r="NN50" s="92"/>
      <c r="NO50" s="92"/>
      <c r="NP50" s="92"/>
      <c r="NQ50" s="92"/>
      <c r="NR50" s="9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91"/>
      <c r="NE51" s="92"/>
      <c r="NF51" s="92"/>
      <c r="NG51" s="92"/>
      <c r="NH51" s="92"/>
      <c r="NI51" s="92"/>
      <c r="NJ51" s="92"/>
      <c r="NK51" s="92"/>
      <c r="NL51" s="92"/>
      <c r="NM51" s="92"/>
      <c r="NN51" s="92"/>
      <c r="NO51" s="92"/>
      <c r="NP51" s="92"/>
      <c r="NQ51" s="92"/>
      <c r="NR51" s="9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1" t="s">
        <v>27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109" t="str">
        <f>データ!AU7</f>
        <v>-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 t="str">
        <f>データ!AV7</f>
        <v>-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 t="str">
        <f>データ!AW7</f>
        <v>-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 t="str">
        <f>データ!AX7</f>
        <v>-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 t="str">
        <f>データ!AY7</f>
        <v>-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1" t="s">
        <v>27</v>
      </c>
      <c r="EB52" s="112"/>
      <c r="EC52" s="112"/>
      <c r="ED52" s="112"/>
      <c r="EE52" s="112"/>
      <c r="EF52" s="112"/>
      <c r="EG52" s="112"/>
      <c r="EH52" s="112"/>
      <c r="EI52" s="112"/>
      <c r="EJ52" s="112"/>
      <c r="EK52" s="113"/>
      <c r="EL52" s="110">
        <f>データ!BF7</f>
        <v>86.4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83.3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96.2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93.8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0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1" t="s">
        <v>27</v>
      </c>
      <c r="IS52" s="112"/>
      <c r="IT52" s="112"/>
      <c r="IU52" s="112"/>
      <c r="IV52" s="112"/>
      <c r="IW52" s="112"/>
      <c r="IX52" s="112"/>
      <c r="IY52" s="112"/>
      <c r="IZ52" s="112"/>
      <c r="JA52" s="112"/>
      <c r="JB52" s="113"/>
      <c r="JC52" s="109">
        <f>データ!BQ7</f>
        <v>2509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2219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1402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1550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-8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91"/>
      <c r="NE52" s="92"/>
      <c r="NF52" s="92"/>
      <c r="NG52" s="92"/>
      <c r="NH52" s="92"/>
      <c r="NI52" s="92"/>
      <c r="NJ52" s="92"/>
      <c r="NK52" s="92"/>
      <c r="NL52" s="92"/>
      <c r="NM52" s="92"/>
      <c r="NN52" s="92"/>
      <c r="NO52" s="92"/>
      <c r="NP52" s="92"/>
      <c r="NQ52" s="92"/>
      <c r="NR52" s="9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1" t="s">
        <v>29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09">
        <f>データ!AZ7</f>
        <v>49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48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48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54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33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1" t="s">
        <v>29</v>
      </c>
      <c r="EB53" s="112"/>
      <c r="EC53" s="112"/>
      <c r="ED53" s="112"/>
      <c r="EE53" s="112"/>
      <c r="EF53" s="112"/>
      <c r="EG53" s="112"/>
      <c r="EH53" s="112"/>
      <c r="EI53" s="112"/>
      <c r="EJ53" s="112"/>
      <c r="EK53" s="113"/>
      <c r="EL53" s="110">
        <f>データ!BK7</f>
        <v>32.1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32.299999999999997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33.4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32.299999999999997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22.3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1" t="s">
        <v>29</v>
      </c>
      <c r="IS53" s="112"/>
      <c r="IT53" s="112"/>
      <c r="IU53" s="112"/>
      <c r="IV53" s="112"/>
      <c r="IW53" s="112"/>
      <c r="IX53" s="112"/>
      <c r="IY53" s="112"/>
      <c r="IZ53" s="112"/>
      <c r="JA53" s="112"/>
      <c r="JB53" s="113"/>
      <c r="JC53" s="109">
        <f>データ!BV7</f>
        <v>7652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7497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9663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9019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8406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91"/>
      <c r="NE53" s="92"/>
      <c r="NF53" s="92"/>
      <c r="NG53" s="92"/>
      <c r="NH53" s="92"/>
      <c r="NI53" s="92"/>
      <c r="NJ53" s="92"/>
      <c r="NK53" s="92"/>
      <c r="NL53" s="92"/>
      <c r="NM53" s="92"/>
      <c r="NN53" s="92"/>
      <c r="NO53" s="92"/>
      <c r="NP53" s="92"/>
      <c r="NQ53" s="92"/>
      <c r="NR53" s="9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91"/>
      <c r="NE54" s="92"/>
      <c r="NF54" s="92"/>
      <c r="NG54" s="92"/>
      <c r="NH54" s="92"/>
      <c r="NI54" s="92"/>
      <c r="NJ54" s="92"/>
      <c r="NK54" s="92"/>
      <c r="NL54" s="92"/>
      <c r="NM54" s="92"/>
      <c r="NN54" s="92"/>
      <c r="NO54" s="92"/>
      <c r="NP54" s="92"/>
      <c r="NQ54" s="92"/>
      <c r="NR54" s="9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91"/>
      <c r="NE55" s="92"/>
      <c r="NF55" s="92"/>
      <c r="NG55" s="92"/>
      <c r="NH55" s="92"/>
      <c r="NI55" s="92"/>
      <c r="NJ55" s="92"/>
      <c r="NK55" s="92"/>
      <c r="NL55" s="92"/>
      <c r="NM55" s="92"/>
      <c r="NN55" s="92"/>
      <c r="NO55" s="92"/>
      <c r="NP55" s="92"/>
      <c r="NQ55" s="92"/>
      <c r="NR55" s="9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91"/>
      <c r="NE56" s="92"/>
      <c r="NF56" s="92"/>
      <c r="NG56" s="92"/>
      <c r="NH56" s="92"/>
      <c r="NI56" s="92"/>
      <c r="NJ56" s="92"/>
      <c r="NK56" s="92"/>
      <c r="NL56" s="92"/>
      <c r="NM56" s="92"/>
      <c r="NN56" s="92"/>
      <c r="NO56" s="92"/>
      <c r="NP56" s="92"/>
      <c r="NQ56" s="92"/>
      <c r="NR56" s="9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91"/>
      <c r="NE57" s="92"/>
      <c r="NF57" s="92"/>
      <c r="NG57" s="92"/>
      <c r="NH57" s="92"/>
      <c r="NI57" s="92"/>
      <c r="NJ57" s="92"/>
      <c r="NK57" s="92"/>
      <c r="NL57" s="92"/>
      <c r="NM57" s="92"/>
      <c r="NN57" s="92"/>
      <c r="NO57" s="92"/>
      <c r="NP57" s="92"/>
      <c r="NQ57" s="92"/>
      <c r="NR57" s="9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91"/>
      <c r="NE58" s="92"/>
      <c r="NF58" s="92"/>
      <c r="NG58" s="92"/>
      <c r="NH58" s="92"/>
      <c r="NI58" s="92"/>
      <c r="NJ58" s="92"/>
      <c r="NK58" s="92"/>
      <c r="NL58" s="92"/>
      <c r="NM58" s="92"/>
      <c r="NN58" s="92"/>
      <c r="NO58" s="92"/>
      <c r="NP58" s="92"/>
      <c r="NQ58" s="92"/>
      <c r="NR58" s="9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91"/>
      <c r="NE59" s="92"/>
      <c r="NF59" s="92"/>
      <c r="NG59" s="92"/>
      <c r="NH59" s="92"/>
      <c r="NI59" s="92"/>
      <c r="NJ59" s="92"/>
      <c r="NK59" s="92"/>
      <c r="NL59" s="92"/>
      <c r="NM59" s="92"/>
      <c r="NN59" s="92"/>
      <c r="NO59" s="92"/>
      <c r="NP59" s="92"/>
      <c r="NQ59" s="92"/>
      <c r="NR59" s="9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85" t="s">
        <v>37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20"/>
      <c r="MX60" s="20"/>
      <c r="MY60" s="20"/>
      <c r="MZ60" s="20"/>
      <c r="NA60" s="20"/>
      <c r="NB60" s="21"/>
      <c r="NC60" s="2"/>
      <c r="ND60" s="91"/>
      <c r="NE60" s="92"/>
      <c r="NF60" s="92"/>
      <c r="NG60" s="92"/>
      <c r="NH60" s="92"/>
      <c r="NI60" s="92"/>
      <c r="NJ60" s="92"/>
      <c r="NK60" s="92"/>
      <c r="NL60" s="92"/>
      <c r="NM60" s="92"/>
      <c r="NN60" s="92"/>
      <c r="NO60" s="92"/>
      <c r="NP60" s="92"/>
      <c r="NQ60" s="92"/>
      <c r="NR60" s="9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6"/>
      <c r="MH61" s="86"/>
      <c r="MI61" s="86"/>
      <c r="MJ61" s="86"/>
      <c r="MK61" s="86"/>
      <c r="ML61" s="86"/>
      <c r="MM61" s="86"/>
      <c r="MN61" s="86"/>
      <c r="MO61" s="86"/>
      <c r="MP61" s="86"/>
      <c r="MQ61" s="86"/>
      <c r="MR61" s="86"/>
      <c r="MS61" s="86"/>
      <c r="MT61" s="86"/>
      <c r="MU61" s="86"/>
      <c r="MV61" s="86"/>
      <c r="MW61" s="20"/>
      <c r="MX61" s="20"/>
      <c r="MY61" s="20"/>
      <c r="MZ61" s="20"/>
      <c r="NA61" s="20"/>
      <c r="NB61" s="21"/>
      <c r="NC61" s="2"/>
      <c r="ND61" s="91"/>
      <c r="NE61" s="92"/>
      <c r="NF61" s="92"/>
      <c r="NG61" s="92"/>
      <c r="NH61" s="92"/>
      <c r="NI61" s="92"/>
      <c r="NJ61" s="92"/>
      <c r="NK61" s="92"/>
      <c r="NL61" s="92"/>
      <c r="NM61" s="92"/>
      <c r="NN61" s="92"/>
      <c r="NO61" s="92"/>
      <c r="NP61" s="92"/>
      <c r="NQ61" s="92"/>
      <c r="NR61" s="9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91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87" t="s">
        <v>38</v>
      </c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91"/>
      <c r="NE63" s="92"/>
      <c r="NF63" s="92"/>
      <c r="NG63" s="92"/>
      <c r="NH63" s="92"/>
      <c r="NI63" s="92"/>
      <c r="NJ63" s="92"/>
      <c r="NK63" s="92"/>
      <c r="NL63" s="92"/>
      <c r="NM63" s="92"/>
      <c r="NN63" s="92"/>
      <c r="NO63" s="92"/>
      <c r="NP63" s="92"/>
      <c r="NQ63" s="92"/>
      <c r="NR63" s="9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94"/>
      <c r="NE64" s="95"/>
      <c r="NF64" s="95"/>
      <c r="NG64" s="95"/>
      <c r="NH64" s="95"/>
      <c r="NI64" s="95"/>
      <c r="NJ64" s="95"/>
      <c r="NK64" s="95"/>
      <c r="NL64" s="95"/>
      <c r="NM64" s="95"/>
      <c r="NN64" s="95"/>
      <c r="NO64" s="95"/>
      <c r="NP64" s="95"/>
      <c r="NQ64" s="95"/>
      <c r="NR64" s="96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88" t="s">
        <v>39</v>
      </c>
      <c r="NE65" s="89"/>
      <c r="NF65" s="89"/>
      <c r="NG65" s="89"/>
      <c r="NH65" s="89"/>
      <c r="NI65" s="89"/>
      <c r="NJ65" s="89"/>
      <c r="NK65" s="89"/>
      <c r="NL65" s="89"/>
      <c r="NM65" s="89"/>
      <c r="NN65" s="89"/>
      <c r="NO65" s="89"/>
      <c r="NP65" s="89"/>
      <c r="NQ65" s="89"/>
      <c r="NR65" s="9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91" t="s">
        <v>138</v>
      </c>
      <c r="NE66" s="92"/>
      <c r="NF66" s="92"/>
      <c r="NG66" s="92"/>
      <c r="NH66" s="92"/>
      <c r="NI66" s="92"/>
      <c r="NJ66" s="92"/>
      <c r="NK66" s="92"/>
      <c r="NL66" s="92"/>
      <c r="NM66" s="92"/>
      <c r="NN66" s="92"/>
      <c r="NO66" s="92"/>
      <c r="NP66" s="92"/>
      <c r="NQ66" s="92"/>
      <c r="NR66" s="9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97" t="str">
        <f>データ!CM7</f>
        <v>-</v>
      </c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91"/>
      <c r="NE67" s="92"/>
      <c r="NF67" s="92"/>
      <c r="NG67" s="92"/>
      <c r="NH67" s="92"/>
      <c r="NI67" s="92"/>
      <c r="NJ67" s="92"/>
      <c r="NK67" s="92"/>
      <c r="NL67" s="92"/>
      <c r="NM67" s="92"/>
      <c r="NN67" s="92"/>
      <c r="NO67" s="92"/>
      <c r="NP67" s="92"/>
      <c r="NQ67" s="92"/>
      <c r="NR67" s="9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00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91"/>
      <c r="NE68" s="92"/>
      <c r="NF68" s="92"/>
      <c r="NG68" s="92"/>
      <c r="NH68" s="92"/>
      <c r="NI68" s="92"/>
      <c r="NJ68" s="92"/>
      <c r="NK68" s="92"/>
      <c r="NL68" s="92"/>
      <c r="NM68" s="92"/>
      <c r="NN68" s="92"/>
      <c r="NO68" s="92"/>
      <c r="NP68" s="92"/>
      <c r="NQ68" s="92"/>
      <c r="NR68" s="9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00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91"/>
      <c r="NE69" s="92"/>
      <c r="NF69" s="92"/>
      <c r="NG69" s="92"/>
      <c r="NH69" s="92"/>
      <c r="NI69" s="92"/>
      <c r="NJ69" s="92"/>
      <c r="NK69" s="92"/>
      <c r="NL69" s="92"/>
      <c r="NM69" s="92"/>
      <c r="NN69" s="92"/>
      <c r="NO69" s="92"/>
      <c r="NP69" s="92"/>
      <c r="NQ69" s="92"/>
      <c r="NR69" s="9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03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91"/>
      <c r="NE70" s="92"/>
      <c r="NF70" s="92"/>
      <c r="NG70" s="92"/>
      <c r="NH70" s="92"/>
      <c r="NI70" s="92"/>
      <c r="NJ70" s="92"/>
      <c r="NK70" s="92"/>
      <c r="NL70" s="92"/>
      <c r="NM70" s="92"/>
      <c r="NN70" s="92"/>
      <c r="NO70" s="92"/>
      <c r="NP70" s="92"/>
      <c r="NQ70" s="92"/>
      <c r="NR70" s="9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91"/>
      <c r="NE71" s="92"/>
      <c r="NF71" s="92"/>
      <c r="NG71" s="92"/>
      <c r="NH71" s="92"/>
      <c r="NI71" s="92"/>
      <c r="NJ71" s="92"/>
      <c r="NK71" s="92"/>
      <c r="NL71" s="92"/>
      <c r="NM71" s="92"/>
      <c r="NN71" s="92"/>
      <c r="NO71" s="92"/>
      <c r="NP71" s="92"/>
      <c r="NQ71" s="92"/>
      <c r="NR71" s="9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87" t="s">
        <v>40</v>
      </c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91"/>
      <c r="NE72" s="92"/>
      <c r="NF72" s="92"/>
      <c r="NG72" s="92"/>
      <c r="NH72" s="92"/>
      <c r="NI72" s="92"/>
      <c r="NJ72" s="92"/>
      <c r="NK72" s="92"/>
      <c r="NL72" s="92"/>
      <c r="NM72" s="92"/>
      <c r="NN72" s="92"/>
      <c r="NO72" s="92"/>
      <c r="NP72" s="92"/>
      <c r="NQ72" s="92"/>
      <c r="NR72" s="9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91"/>
      <c r="NE73" s="92"/>
      <c r="NF73" s="92"/>
      <c r="NG73" s="92"/>
      <c r="NH73" s="92"/>
      <c r="NI73" s="92"/>
      <c r="NJ73" s="92"/>
      <c r="NK73" s="92"/>
      <c r="NL73" s="92"/>
      <c r="NM73" s="92"/>
      <c r="NN73" s="92"/>
      <c r="NO73" s="92"/>
      <c r="NP73" s="92"/>
      <c r="NQ73" s="92"/>
      <c r="NR73" s="9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91"/>
      <c r="NE74" s="92"/>
      <c r="NF74" s="92"/>
      <c r="NG74" s="92"/>
      <c r="NH74" s="92"/>
      <c r="NI74" s="92"/>
      <c r="NJ74" s="92"/>
      <c r="NK74" s="92"/>
      <c r="NL74" s="92"/>
      <c r="NM74" s="92"/>
      <c r="NN74" s="92"/>
      <c r="NO74" s="92"/>
      <c r="NP74" s="92"/>
      <c r="NQ74" s="92"/>
      <c r="NR74" s="9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91"/>
      <c r="NE75" s="92"/>
      <c r="NF75" s="92"/>
      <c r="NG75" s="92"/>
      <c r="NH75" s="92"/>
      <c r="NI75" s="92"/>
      <c r="NJ75" s="92"/>
      <c r="NK75" s="92"/>
      <c r="NL75" s="92"/>
      <c r="NM75" s="92"/>
      <c r="NN75" s="92"/>
      <c r="NO75" s="92"/>
      <c r="NP75" s="92"/>
      <c r="NQ75" s="92"/>
      <c r="NR75" s="9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06">
        <f>データ!$B$11</f>
        <v>41275</v>
      </c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8"/>
      <c r="AG76" s="106">
        <f>データ!$C$11</f>
        <v>41640</v>
      </c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8"/>
      <c r="AV76" s="106">
        <f>データ!$D$11</f>
        <v>42005</v>
      </c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8"/>
      <c r="BK76" s="106">
        <f>データ!$E$11</f>
        <v>42370</v>
      </c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8"/>
      <c r="BZ76" s="106">
        <f>データ!$F$11</f>
        <v>42736</v>
      </c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8"/>
      <c r="CO76" s="4"/>
      <c r="CP76" s="4"/>
      <c r="CQ76" s="4"/>
      <c r="CR76" s="4"/>
      <c r="CS76" s="4"/>
      <c r="CT76" s="4"/>
      <c r="CU76" s="4"/>
      <c r="CV76" s="97" t="str">
        <f>データ!CN7</f>
        <v>-</v>
      </c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06">
        <f>データ!$B$11</f>
        <v>41275</v>
      </c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8"/>
      <c r="HA76" s="106">
        <f>データ!$C$11</f>
        <v>41640</v>
      </c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8"/>
      <c r="HP76" s="106">
        <f>データ!$D$11</f>
        <v>42005</v>
      </c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8"/>
      <c r="IE76" s="106">
        <f>データ!$E$11</f>
        <v>42370</v>
      </c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8"/>
      <c r="IT76" s="106">
        <f>データ!$F$11</f>
        <v>42736</v>
      </c>
      <c r="IU76" s="107"/>
      <c r="IV76" s="107"/>
      <c r="IW76" s="107"/>
      <c r="IX76" s="107"/>
      <c r="IY76" s="107"/>
      <c r="IZ76" s="107"/>
      <c r="JA76" s="107"/>
      <c r="JB76" s="107"/>
      <c r="JC76" s="107"/>
      <c r="JD76" s="107"/>
      <c r="JE76" s="107"/>
      <c r="JF76" s="107"/>
      <c r="JG76" s="107"/>
      <c r="JH76" s="10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06">
        <f>データ!$B$11</f>
        <v>41275</v>
      </c>
      <c r="KB76" s="107"/>
      <c r="KC76" s="107"/>
      <c r="KD76" s="107"/>
      <c r="KE76" s="107"/>
      <c r="KF76" s="107"/>
      <c r="KG76" s="107"/>
      <c r="KH76" s="107"/>
      <c r="KI76" s="107"/>
      <c r="KJ76" s="107"/>
      <c r="KK76" s="107"/>
      <c r="KL76" s="107"/>
      <c r="KM76" s="107"/>
      <c r="KN76" s="107"/>
      <c r="KO76" s="108"/>
      <c r="KP76" s="106">
        <f>データ!$C$11</f>
        <v>41640</v>
      </c>
      <c r="KQ76" s="107"/>
      <c r="KR76" s="107"/>
      <c r="KS76" s="107"/>
      <c r="KT76" s="107"/>
      <c r="KU76" s="107"/>
      <c r="KV76" s="107"/>
      <c r="KW76" s="107"/>
      <c r="KX76" s="107"/>
      <c r="KY76" s="107"/>
      <c r="KZ76" s="107"/>
      <c r="LA76" s="107"/>
      <c r="LB76" s="107"/>
      <c r="LC76" s="107"/>
      <c r="LD76" s="108"/>
      <c r="LE76" s="106">
        <f>データ!$D$11</f>
        <v>42005</v>
      </c>
      <c r="LF76" s="107"/>
      <c r="LG76" s="107"/>
      <c r="LH76" s="107"/>
      <c r="LI76" s="107"/>
      <c r="LJ76" s="107"/>
      <c r="LK76" s="107"/>
      <c r="LL76" s="107"/>
      <c r="LM76" s="107"/>
      <c r="LN76" s="107"/>
      <c r="LO76" s="107"/>
      <c r="LP76" s="107"/>
      <c r="LQ76" s="107"/>
      <c r="LR76" s="107"/>
      <c r="LS76" s="108"/>
      <c r="LT76" s="106">
        <f>データ!$E$11</f>
        <v>42370</v>
      </c>
      <c r="LU76" s="107"/>
      <c r="LV76" s="107"/>
      <c r="LW76" s="107"/>
      <c r="LX76" s="107"/>
      <c r="LY76" s="107"/>
      <c r="LZ76" s="107"/>
      <c r="MA76" s="107"/>
      <c r="MB76" s="107"/>
      <c r="MC76" s="107"/>
      <c r="MD76" s="107"/>
      <c r="ME76" s="107"/>
      <c r="MF76" s="107"/>
      <c r="MG76" s="107"/>
      <c r="MH76" s="108"/>
      <c r="MI76" s="106">
        <f>データ!$F$11</f>
        <v>42736</v>
      </c>
      <c r="MJ76" s="107"/>
      <c r="MK76" s="107"/>
      <c r="ML76" s="107"/>
      <c r="MM76" s="107"/>
      <c r="MN76" s="107"/>
      <c r="MO76" s="107"/>
      <c r="MP76" s="107"/>
      <c r="MQ76" s="107"/>
      <c r="MR76" s="107"/>
      <c r="MS76" s="107"/>
      <c r="MT76" s="107"/>
      <c r="MU76" s="107"/>
      <c r="MV76" s="107"/>
      <c r="MW76" s="108"/>
      <c r="MX76" s="4"/>
      <c r="MY76" s="4"/>
      <c r="MZ76" s="4"/>
      <c r="NA76" s="4"/>
      <c r="NB76" s="4"/>
      <c r="NC76" s="44"/>
      <c r="ND76" s="91"/>
      <c r="NE76" s="92"/>
      <c r="NF76" s="92"/>
      <c r="NG76" s="92"/>
      <c r="NH76" s="92"/>
      <c r="NI76" s="92"/>
      <c r="NJ76" s="92"/>
      <c r="NK76" s="92"/>
      <c r="NL76" s="92"/>
      <c r="NM76" s="92"/>
      <c r="NN76" s="92"/>
      <c r="NO76" s="92"/>
      <c r="NP76" s="92"/>
      <c r="NQ76" s="92"/>
      <c r="NR76" s="93"/>
    </row>
    <row r="77" spans="1:382" ht="13.5" customHeight="1" x14ac:dyDescent="0.15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100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2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91"/>
      <c r="NE77" s="92"/>
      <c r="NF77" s="92"/>
      <c r="NG77" s="92"/>
      <c r="NH77" s="92"/>
      <c r="NI77" s="92"/>
      <c r="NJ77" s="92"/>
      <c r="NK77" s="92"/>
      <c r="NL77" s="92"/>
      <c r="NM77" s="92"/>
      <c r="NN77" s="92"/>
      <c r="NO77" s="92"/>
      <c r="NP77" s="92"/>
      <c r="NQ77" s="92"/>
      <c r="NR77" s="93"/>
    </row>
    <row r="78" spans="1:382" ht="13.5" customHeight="1" x14ac:dyDescent="0.15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100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2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56.7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45.6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85.4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69.900000000000006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59.6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91"/>
      <c r="NE78" s="92"/>
      <c r="NF78" s="92"/>
      <c r="NG78" s="92"/>
      <c r="NH78" s="92"/>
      <c r="NI78" s="92"/>
      <c r="NJ78" s="92"/>
      <c r="NK78" s="92"/>
      <c r="NL78" s="92"/>
      <c r="NM78" s="92"/>
      <c r="NN78" s="92"/>
      <c r="NO78" s="92"/>
      <c r="NP78" s="92"/>
      <c r="NQ78" s="92"/>
      <c r="NR78" s="9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03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91"/>
      <c r="NE79" s="92"/>
      <c r="NF79" s="92"/>
      <c r="NG79" s="92"/>
      <c r="NH79" s="92"/>
      <c r="NI79" s="92"/>
      <c r="NJ79" s="92"/>
      <c r="NK79" s="92"/>
      <c r="NL79" s="92"/>
      <c r="NM79" s="92"/>
      <c r="NN79" s="92"/>
      <c r="NO79" s="92"/>
      <c r="NP79" s="92"/>
      <c r="NQ79" s="92"/>
      <c r="NR79" s="9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91"/>
      <c r="NE80" s="92"/>
      <c r="NF80" s="92"/>
      <c r="NG80" s="92"/>
      <c r="NH80" s="92"/>
      <c r="NI80" s="92"/>
      <c r="NJ80" s="92"/>
      <c r="NK80" s="92"/>
      <c r="NL80" s="92"/>
      <c r="NM80" s="92"/>
      <c r="NN80" s="92"/>
      <c r="NO80" s="92"/>
      <c r="NP80" s="92"/>
      <c r="NQ80" s="92"/>
      <c r="NR80" s="9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91"/>
      <c r="NE81" s="92"/>
      <c r="NF81" s="92"/>
      <c r="NG81" s="92"/>
      <c r="NH81" s="92"/>
      <c r="NI81" s="92"/>
      <c r="NJ81" s="92"/>
      <c r="NK81" s="92"/>
      <c r="NL81" s="92"/>
      <c r="NM81" s="92"/>
      <c r="NN81" s="92"/>
      <c r="NO81" s="92"/>
      <c r="NP81" s="92"/>
      <c r="NQ81" s="92"/>
      <c r="NR81" s="9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94"/>
      <c r="NE82" s="95"/>
      <c r="NF82" s="95"/>
      <c r="NG82" s="95"/>
      <c r="NH82" s="95"/>
      <c r="NI82" s="95"/>
      <c r="NJ82" s="95"/>
      <c r="NK82" s="95"/>
      <c r="NL82" s="95"/>
      <c r="NM82" s="95"/>
      <c r="NN82" s="95"/>
      <c r="NO82" s="95"/>
      <c r="NP82" s="95"/>
      <c r="NQ82" s="95"/>
      <c r="NR82" s="96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58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onQQqxMTqmUWF5q9wVfzWPcT+a7pk6HVvoYcwqzoTlLEIBSfiSswFEbthir/lHkBg1/aOc3OXZvbh7QQ65RzlQ==" saltValue="DL54xnbkpsBuMszrV4MstQ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60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61</v>
      </c>
      <c r="B3" s="50" t="s">
        <v>62</v>
      </c>
      <c r="C3" s="50" t="s">
        <v>63</v>
      </c>
      <c r="D3" s="50" t="s">
        <v>64</v>
      </c>
      <c r="E3" s="50" t="s">
        <v>65</v>
      </c>
      <c r="F3" s="50" t="s">
        <v>66</v>
      </c>
      <c r="G3" s="50" t="s">
        <v>67</v>
      </c>
      <c r="H3" s="144" t="s">
        <v>68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70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71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72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73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74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75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76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77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78</v>
      </c>
      <c r="CN4" s="150" t="s">
        <v>79</v>
      </c>
      <c r="CO4" s="141" t="s">
        <v>80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81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82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109</v>
      </c>
      <c r="AK5" s="59" t="s">
        <v>99</v>
      </c>
      <c r="AL5" s="59" t="s">
        <v>100</v>
      </c>
      <c r="AM5" s="59" t="s">
        <v>101</v>
      </c>
      <c r="AN5" s="59" t="s">
        <v>110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109</v>
      </c>
      <c r="AV5" s="59" t="s">
        <v>99</v>
      </c>
      <c r="AW5" s="59" t="s">
        <v>111</v>
      </c>
      <c r="AX5" s="59" t="s">
        <v>101</v>
      </c>
      <c r="AY5" s="59" t="s">
        <v>112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109</v>
      </c>
      <c r="BG5" s="59" t="s">
        <v>113</v>
      </c>
      <c r="BH5" s="59" t="s">
        <v>111</v>
      </c>
      <c r="BI5" s="59" t="s">
        <v>114</v>
      </c>
      <c r="BJ5" s="59" t="s">
        <v>112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115</v>
      </c>
      <c r="BR5" s="59" t="s">
        <v>99</v>
      </c>
      <c r="BS5" s="59" t="s">
        <v>111</v>
      </c>
      <c r="BT5" s="59" t="s">
        <v>101</v>
      </c>
      <c r="BU5" s="59" t="s">
        <v>112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109</v>
      </c>
      <c r="CC5" s="59" t="s">
        <v>99</v>
      </c>
      <c r="CD5" s="59" t="s">
        <v>111</v>
      </c>
      <c r="CE5" s="59" t="s">
        <v>101</v>
      </c>
      <c r="CF5" s="59" t="s">
        <v>112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51"/>
      <c r="CN5" s="151"/>
      <c r="CO5" s="59" t="s">
        <v>109</v>
      </c>
      <c r="CP5" s="59" t="s">
        <v>99</v>
      </c>
      <c r="CQ5" s="59" t="s">
        <v>111</v>
      </c>
      <c r="CR5" s="59" t="s">
        <v>114</v>
      </c>
      <c r="CS5" s="59" t="s">
        <v>102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109</v>
      </c>
      <c r="DA5" s="59" t="s">
        <v>99</v>
      </c>
      <c r="DB5" s="59" t="s">
        <v>100</v>
      </c>
      <c r="DC5" s="59" t="s">
        <v>114</v>
      </c>
      <c r="DD5" s="59" t="s">
        <v>112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98</v>
      </c>
      <c r="DL5" s="59" t="s">
        <v>113</v>
      </c>
      <c r="DM5" s="59" t="s">
        <v>111</v>
      </c>
      <c r="DN5" s="59" t="s">
        <v>101</v>
      </c>
      <c r="DO5" s="59" t="s">
        <v>110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 x14ac:dyDescent="0.15">
      <c r="A6" s="49" t="s">
        <v>116</v>
      </c>
      <c r="B6" s="60">
        <f>B8</f>
        <v>2017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9</v>
      </c>
      <c r="H6" s="60" t="str">
        <f>SUBSTITUTE(H8,"　","")</f>
        <v>愛媛県松山市</v>
      </c>
      <c r="I6" s="60" t="str">
        <f t="shared" si="1"/>
        <v>高架下駐車場（朝美）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23</v>
      </c>
      <c r="S6" s="62" t="str">
        <f t="shared" si="1"/>
        <v>無</v>
      </c>
      <c r="T6" s="62" t="str">
        <f t="shared" si="1"/>
        <v>無</v>
      </c>
      <c r="U6" s="63">
        <f t="shared" si="1"/>
        <v>1079</v>
      </c>
      <c r="V6" s="63">
        <f t="shared" si="1"/>
        <v>27</v>
      </c>
      <c r="W6" s="63" t="str">
        <f t="shared" si="1"/>
        <v>-</v>
      </c>
      <c r="X6" s="62" t="str">
        <f t="shared" si="1"/>
        <v>利用料金制</v>
      </c>
      <c r="Y6" s="64">
        <f>IF(Y8="-",NA(),Y8)</f>
        <v>736.8</v>
      </c>
      <c r="Z6" s="64">
        <f t="shared" ref="Z6:AH6" si="2">IF(Z8="-",NA(),Z8)</f>
        <v>599.79999999999995</v>
      </c>
      <c r="AA6" s="64">
        <f t="shared" si="2"/>
        <v>2603.6</v>
      </c>
      <c r="AB6" s="64">
        <f t="shared" si="2"/>
        <v>1619.6</v>
      </c>
      <c r="AC6" s="64">
        <f t="shared" si="2"/>
        <v>0</v>
      </c>
      <c r="AD6" s="64">
        <f t="shared" si="2"/>
        <v>335.9</v>
      </c>
      <c r="AE6" s="64">
        <f t="shared" si="2"/>
        <v>277.8</v>
      </c>
      <c r="AF6" s="64">
        <f t="shared" si="2"/>
        <v>443.6</v>
      </c>
      <c r="AG6" s="64">
        <f t="shared" si="2"/>
        <v>355.6</v>
      </c>
      <c r="AH6" s="64">
        <f t="shared" si="2"/>
        <v>358.6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2.8</v>
      </c>
      <c r="AP6" s="64">
        <f t="shared" si="3"/>
        <v>2.1</v>
      </c>
      <c r="AQ6" s="64">
        <f t="shared" si="3"/>
        <v>2.2999999999999998</v>
      </c>
      <c r="AR6" s="64">
        <f t="shared" si="3"/>
        <v>2.7</v>
      </c>
      <c r="AS6" s="64">
        <f t="shared" si="3"/>
        <v>2.2999999999999998</v>
      </c>
      <c r="AT6" s="61" t="str">
        <f>IF(AT8="-","",IF(AT8="-","【-】","【"&amp;SUBSTITUTE(TEXT(AT8,"#,##0.0"),"-","△")&amp;"】"))</f>
        <v>【5.6】</v>
      </c>
      <c r="AU6" s="65" t="e">
        <f>IF(AU8="-",NA(),AU8)</f>
        <v>#N/A</v>
      </c>
      <c r="AV6" s="65" t="e">
        <f t="shared" ref="AV6:BD6" si="4">IF(AV8="-",NA(),AV8)</f>
        <v>#N/A</v>
      </c>
      <c r="AW6" s="65" t="e">
        <f t="shared" si="4"/>
        <v>#N/A</v>
      </c>
      <c r="AX6" s="65" t="e">
        <f t="shared" si="4"/>
        <v>#N/A</v>
      </c>
      <c r="AY6" s="65" t="e">
        <f t="shared" si="4"/>
        <v>#N/A</v>
      </c>
      <c r="AZ6" s="65">
        <f t="shared" si="4"/>
        <v>49</v>
      </c>
      <c r="BA6" s="65">
        <f t="shared" si="4"/>
        <v>48</v>
      </c>
      <c r="BB6" s="65">
        <f t="shared" si="4"/>
        <v>48</v>
      </c>
      <c r="BC6" s="65">
        <f t="shared" si="4"/>
        <v>54</v>
      </c>
      <c r="BD6" s="65">
        <f t="shared" si="4"/>
        <v>33</v>
      </c>
      <c r="BE6" s="63" t="str">
        <f>IF(BE8="-","",IF(BE8="-","【-】","【"&amp;SUBSTITUTE(TEXT(BE8,"#,##0"),"-","△")&amp;"】"))</f>
        <v>【37】</v>
      </c>
      <c r="BF6" s="64">
        <f>IF(BF8="-",NA(),BF8)</f>
        <v>86.4</v>
      </c>
      <c r="BG6" s="64">
        <f t="shared" ref="BG6:BO6" si="5">IF(BG8="-",NA(),BG8)</f>
        <v>83.3</v>
      </c>
      <c r="BH6" s="64">
        <f t="shared" si="5"/>
        <v>96.2</v>
      </c>
      <c r="BI6" s="64">
        <f t="shared" si="5"/>
        <v>93.8</v>
      </c>
      <c r="BJ6" s="64">
        <f t="shared" si="5"/>
        <v>0</v>
      </c>
      <c r="BK6" s="64">
        <f t="shared" si="5"/>
        <v>32.1</v>
      </c>
      <c r="BL6" s="64">
        <f t="shared" si="5"/>
        <v>32.299999999999997</v>
      </c>
      <c r="BM6" s="64">
        <f t="shared" si="5"/>
        <v>33.4</v>
      </c>
      <c r="BN6" s="64">
        <f t="shared" si="5"/>
        <v>32.299999999999997</v>
      </c>
      <c r="BO6" s="64">
        <f t="shared" si="5"/>
        <v>22.3</v>
      </c>
      <c r="BP6" s="61" t="str">
        <f>IF(BP8="-","",IF(BP8="-","【-】","【"&amp;SUBSTITUTE(TEXT(BP8,"#,##0.0"),"-","△")&amp;"】"))</f>
        <v>【26.4】</v>
      </c>
      <c r="BQ6" s="65">
        <f>IF(BQ8="-",NA(),BQ8)</f>
        <v>2509</v>
      </c>
      <c r="BR6" s="65">
        <f t="shared" ref="BR6:BZ6" si="6">IF(BR8="-",NA(),BR8)</f>
        <v>2219</v>
      </c>
      <c r="BS6" s="65">
        <f t="shared" si="6"/>
        <v>1402</v>
      </c>
      <c r="BT6" s="65">
        <f t="shared" si="6"/>
        <v>1550</v>
      </c>
      <c r="BU6" s="65">
        <f t="shared" si="6"/>
        <v>-8</v>
      </c>
      <c r="BV6" s="65">
        <f t="shared" si="6"/>
        <v>7652</v>
      </c>
      <c r="BW6" s="65">
        <f t="shared" si="6"/>
        <v>7497</v>
      </c>
      <c r="BX6" s="65">
        <f t="shared" si="6"/>
        <v>9663</v>
      </c>
      <c r="BY6" s="65">
        <f t="shared" si="6"/>
        <v>9019</v>
      </c>
      <c r="BZ6" s="65">
        <f t="shared" si="6"/>
        <v>8406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117</v>
      </c>
      <c r="CM6" s="63" t="str">
        <f t="shared" ref="CM6:CN6" si="7">CM8</f>
        <v>-</v>
      </c>
      <c r="CN6" s="63" t="str">
        <f t="shared" si="7"/>
        <v>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117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56.7</v>
      </c>
      <c r="DF6" s="64">
        <f t="shared" si="8"/>
        <v>45.6</v>
      </c>
      <c r="DG6" s="64">
        <f t="shared" si="8"/>
        <v>85.4</v>
      </c>
      <c r="DH6" s="64">
        <f t="shared" si="8"/>
        <v>69.900000000000006</v>
      </c>
      <c r="DI6" s="64">
        <f t="shared" si="8"/>
        <v>59.6</v>
      </c>
      <c r="DJ6" s="61" t="str">
        <f>IF(DJ8="-","",IF(DJ8="-","【-】","【"&amp;SUBSTITUTE(TEXT(DJ8,"#,##0.0"),"-","△")&amp;"】"))</f>
        <v>【120.3】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147.5</v>
      </c>
      <c r="DQ6" s="64">
        <f t="shared" si="9"/>
        <v>149.5</v>
      </c>
      <c r="DR6" s="64">
        <f t="shared" si="9"/>
        <v>154.1</v>
      </c>
      <c r="DS6" s="64">
        <f t="shared" si="9"/>
        <v>151.6</v>
      </c>
      <c r="DT6" s="64">
        <f t="shared" si="9"/>
        <v>151.19999999999999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118</v>
      </c>
      <c r="B7" s="60">
        <f t="shared" ref="B7:X7" si="10">B8</f>
        <v>2017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9</v>
      </c>
      <c r="H7" s="60" t="str">
        <f t="shared" si="10"/>
        <v>愛媛県　松山市</v>
      </c>
      <c r="I7" s="60" t="str">
        <f t="shared" si="10"/>
        <v>高架下駐車場（朝美）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23</v>
      </c>
      <c r="S7" s="62" t="str">
        <f t="shared" si="10"/>
        <v>無</v>
      </c>
      <c r="T7" s="62" t="str">
        <f t="shared" si="10"/>
        <v>無</v>
      </c>
      <c r="U7" s="63">
        <f t="shared" si="10"/>
        <v>1079</v>
      </c>
      <c r="V7" s="63">
        <f t="shared" si="10"/>
        <v>27</v>
      </c>
      <c r="W7" s="63" t="str">
        <f t="shared" si="10"/>
        <v>-</v>
      </c>
      <c r="X7" s="62" t="str">
        <f t="shared" si="10"/>
        <v>利用料金制</v>
      </c>
      <c r="Y7" s="64">
        <f>Y8</f>
        <v>736.8</v>
      </c>
      <c r="Z7" s="64">
        <f t="shared" ref="Z7:AH7" si="11">Z8</f>
        <v>599.79999999999995</v>
      </c>
      <c r="AA7" s="64">
        <f t="shared" si="11"/>
        <v>2603.6</v>
      </c>
      <c r="AB7" s="64">
        <f t="shared" si="11"/>
        <v>1619.6</v>
      </c>
      <c r="AC7" s="64">
        <f t="shared" si="11"/>
        <v>0</v>
      </c>
      <c r="AD7" s="64">
        <f t="shared" si="11"/>
        <v>335.9</v>
      </c>
      <c r="AE7" s="64">
        <f t="shared" si="11"/>
        <v>277.8</v>
      </c>
      <c r="AF7" s="64">
        <f t="shared" si="11"/>
        <v>443.6</v>
      </c>
      <c r="AG7" s="64">
        <f t="shared" si="11"/>
        <v>355.6</v>
      </c>
      <c r="AH7" s="64">
        <f t="shared" si="11"/>
        <v>358.6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2.8</v>
      </c>
      <c r="AP7" s="64">
        <f t="shared" si="12"/>
        <v>2.1</v>
      </c>
      <c r="AQ7" s="64">
        <f t="shared" si="12"/>
        <v>2.2999999999999998</v>
      </c>
      <c r="AR7" s="64">
        <f t="shared" si="12"/>
        <v>2.7</v>
      </c>
      <c r="AS7" s="64">
        <f t="shared" si="12"/>
        <v>2.2999999999999998</v>
      </c>
      <c r="AT7" s="61"/>
      <c r="AU7" s="65" t="str">
        <f>AU8</f>
        <v>-</v>
      </c>
      <c r="AV7" s="65" t="str">
        <f t="shared" ref="AV7:BD7" si="13">AV8</f>
        <v>-</v>
      </c>
      <c r="AW7" s="65" t="str">
        <f t="shared" si="13"/>
        <v>-</v>
      </c>
      <c r="AX7" s="65" t="str">
        <f t="shared" si="13"/>
        <v>-</v>
      </c>
      <c r="AY7" s="65" t="str">
        <f t="shared" si="13"/>
        <v>-</v>
      </c>
      <c r="AZ7" s="65">
        <f t="shared" si="13"/>
        <v>49</v>
      </c>
      <c r="BA7" s="65">
        <f t="shared" si="13"/>
        <v>48</v>
      </c>
      <c r="BB7" s="65">
        <f t="shared" si="13"/>
        <v>48</v>
      </c>
      <c r="BC7" s="65">
        <f t="shared" si="13"/>
        <v>54</v>
      </c>
      <c r="BD7" s="65">
        <f t="shared" si="13"/>
        <v>33</v>
      </c>
      <c r="BE7" s="63"/>
      <c r="BF7" s="64">
        <f>BF8</f>
        <v>86.4</v>
      </c>
      <c r="BG7" s="64">
        <f t="shared" ref="BG7:BO7" si="14">BG8</f>
        <v>83.3</v>
      </c>
      <c r="BH7" s="64">
        <f t="shared" si="14"/>
        <v>96.2</v>
      </c>
      <c r="BI7" s="64">
        <f t="shared" si="14"/>
        <v>93.8</v>
      </c>
      <c r="BJ7" s="64">
        <f t="shared" si="14"/>
        <v>0</v>
      </c>
      <c r="BK7" s="64">
        <f t="shared" si="14"/>
        <v>32.1</v>
      </c>
      <c r="BL7" s="64">
        <f t="shared" si="14"/>
        <v>32.299999999999997</v>
      </c>
      <c r="BM7" s="64">
        <f t="shared" si="14"/>
        <v>33.4</v>
      </c>
      <c r="BN7" s="64">
        <f t="shared" si="14"/>
        <v>32.299999999999997</v>
      </c>
      <c r="BO7" s="64">
        <f t="shared" si="14"/>
        <v>22.3</v>
      </c>
      <c r="BP7" s="61"/>
      <c r="BQ7" s="65">
        <f>BQ8</f>
        <v>2509</v>
      </c>
      <c r="BR7" s="65">
        <f t="shared" ref="BR7:BZ7" si="15">BR8</f>
        <v>2219</v>
      </c>
      <c r="BS7" s="65">
        <f t="shared" si="15"/>
        <v>1402</v>
      </c>
      <c r="BT7" s="65">
        <f t="shared" si="15"/>
        <v>1550</v>
      </c>
      <c r="BU7" s="65">
        <f t="shared" si="15"/>
        <v>-8</v>
      </c>
      <c r="BV7" s="65">
        <f t="shared" si="15"/>
        <v>7652</v>
      </c>
      <c r="BW7" s="65">
        <f t="shared" si="15"/>
        <v>7497</v>
      </c>
      <c r="BX7" s="65">
        <f t="shared" si="15"/>
        <v>9663</v>
      </c>
      <c r="BY7" s="65">
        <f t="shared" si="15"/>
        <v>9019</v>
      </c>
      <c r="BZ7" s="65">
        <f t="shared" si="15"/>
        <v>8406</v>
      </c>
      <c r="CA7" s="63"/>
      <c r="CB7" s="64" t="s">
        <v>119</v>
      </c>
      <c r="CC7" s="64" t="s">
        <v>119</v>
      </c>
      <c r="CD7" s="64" t="s">
        <v>119</v>
      </c>
      <c r="CE7" s="64" t="s">
        <v>119</v>
      </c>
      <c r="CF7" s="64" t="s">
        <v>119</v>
      </c>
      <c r="CG7" s="64" t="s">
        <v>119</v>
      </c>
      <c r="CH7" s="64" t="s">
        <v>119</v>
      </c>
      <c r="CI7" s="64" t="s">
        <v>119</v>
      </c>
      <c r="CJ7" s="64" t="s">
        <v>119</v>
      </c>
      <c r="CK7" s="64" t="s">
        <v>117</v>
      </c>
      <c r="CL7" s="61"/>
      <c r="CM7" s="63" t="str">
        <f>CM8</f>
        <v>-</v>
      </c>
      <c r="CN7" s="63" t="str">
        <f>CN8</f>
        <v>-</v>
      </c>
      <c r="CO7" s="64" t="s">
        <v>119</v>
      </c>
      <c r="CP7" s="64" t="s">
        <v>119</v>
      </c>
      <c r="CQ7" s="64" t="s">
        <v>119</v>
      </c>
      <c r="CR7" s="64" t="s">
        <v>119</v>
      </c>
      <c r="CS7" s="64" t="s">
        <v>119</v>
      </c>
      <c r="CT7" s="64" t="s">
        <v>119</v>
      </c>
      <c r="CU7" s="64" t="s">
        <v>119</v>
      </c>
      <c r="CV7" s="64" t="s">
        <v>119</v>
      </c>
      <c r="CW7" s="64" t="s">
        <v>119</v>
      </c>
      <c r="CX7" s="64" t="s">
        <v>117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56.7</v>
      </c>
      <c r="DF7" s="64">
        <f t="shared" si="16"/>
        <v>45.6</v>
      </c>
      <c r="DG7" s="64">
        <f t="shared" si="16"/>
        <v>85.4</v>
      </c>
      <c r="DH7" s="64">
        <f t="shared" si="16"/>
        <v>69.900000000000006</v>
      </c>
      <c r="DI7" s="64">
        <f t="shared" si="16"/>
        <v>59.6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147.5</v>
      </c>
      <c r="DQ7" s="64">
        <f t="shared" si="17"/>
        <v>149.5</v>
      </c>
      <c r="DR7" s="64">
        <f t="shared" si="17"/>
        <v>154.1</v>
      </c>
      <c r="DS7" s="64">
        <f t="shared" si="17"/>
        <v>151.6</v>
      </c>
      <c r="DT7" s="64">
        <f t="shared" si="17"/>
        <v>151.19999999999999</v>
      </c>
      <c r="DU7" s="61"/>
    </row>
    <row r="8" spans="1:125" s="66" customFormat="1" x14ac:dyDescent="0.15">
      <c r="A8" s="49"/>
      <c r="B8" s="67">
        <v>2017</v>
      </c>
      <c r="C8" s="67">
        <v>382019</v>
      </c>
      <c r="D8" s="67">
        <v>47</v>
      </c>
      <c r="E8" s="67">
        <v>14</v>
      </c>
      <c r="F8" s="67">
        <v>0</v>
      </c>
      <c r="G8" s="67">
        <v>9</v>
      </c>
      <c r="H8" s="67" t="s">
        <v>120</v>
      </c>
      <c r="I8" s="67" t="s">
        <v>121</v>
      </c>
      <c r="J8" s="67" t="s">
        <v>122</v>
      </c>
      <c r="K8" s="67" t="s">
        <v>123</v>
      </c>
      <c r="L8" s="67" t="s">
        <v>124</v>
      </c>
      <c r="M8" s="67" t="s">
        <v>125</v>
      </c>
      <c r="N8" s="67" t="s">
        <v>126</v>
      </c>
      <c r="O8" s="68" t="s">
        <v>127</v>
      </c>
      <c r="P8" s="69" t="s">
        <v>128</v>
      </c>
      <c r="Q8" s="69" t="s">
        <v>129</v>
      </c>
      <c r="R8" s="70">
        <v>23</v>
      </c>
      <c r="S8" s="69" t="s">
        <v>130</v>
      </c>
      <c r="T8" s="69" t="s">
        <v>130</v>
      </c>
      <c r="U8" s="70">
        <v>1079</v>
      </c>
      <c r="V8" s="70">
        <v>27</v>
      </c>
      <c r="W8" s="70" t="s">
        <v>124</v>
      </c>
      <c r="X8" s="69" t="s">
        <v>131</v>
      </c>
      <c r="Y8" s="71">
        <v>736.8</v>
      </c>
      <c r="Z8" s="71">
        <v>599.79999999999995</v>
      </c>
      <c r="AA8" s="71">
        <v>2603.6</v>
      </c>
      <c r="AB8" s="71">
        <v>1619.6</v>
      </c>
      <c r="AC8" s="71">
        <v>0</v>
      </c>
      <c r="AD8" s="71">
        <v>335.9</v>
      </c>
      <c r="AE8" s="71">
        <v>277.8</v>
      </c>
      <c r="AF8" s="71">
        <v>443.6</v>
      </c>
      <c r="AG8" s="71">
        <v>355.6</v>
      </c>
      <c r="AH8" s="71">
        <v>358.6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2.8</v>
      </c>
      <c r="AP8" s="71">
        <v>2.1</v>
      </c>
      <c r="AQ8" s="71">
        <v>2.2999999999999998</v>
      </c>
      <c r="AR8" s="71">
        <v>2.7</v>
      </c>
      <c r="AS8" s="71">
        <v>2.2999999999999998</v>
      </c>
      <c r="AT8" s="68">
        <v>5.6</v>
      </c>
      <c r="AU8" s="72" t="s">
        <v>124</v>
      </c>
      <c r="AV8" s="72" t="s">
        <v>124</v>
      </c>
      <c r="AW8" s="72" t="s">
        <v>124</v>
      </c>
      <c r="AX8" s="72" t="s">
        <v>124</v>
      </c>
      <c r="AY8" s="72" t="s">
        <v>124</v>
      </c>
      <c r="AZ8" s="72">
        <v>49</v>
      </c>
      <c r="BA8" s="72">
        <v>48</v>
      </c>
      <c r="BB8" s="72">
        <v>48</v>
      </c>
      <c r="BC8" s="72">
        <v>54</v>
      </c>
      <c r="BD8" s="72">
        <v>33</v>
      </c>
      <c r="BE8" s="72">
        <v>37</v>
      </c>
      <c r="BF8" s="71">
        <v>86.4</v>
      </c>
      <c r="BG8" s="71">
        <v>83.3</v>
      </c>
      <c r="BH8" s="71">
        <v>96.2</v>
      </c>
      <c r="BI8" s="71">
        <v>93.8</v>
      </c>
      <c r="BJ8" s="71">
        <v>0</v>
      </c>
      <c r="BK8" s="71">
        <v>32.1</v>
      </c>
      <c r="BL8" s="71">
        <v>32.299999999999997</v>
      </c>
      <c r="BM8" s="71">
        <v>33.4</v>
      </c>
      <c r="BN8" s="71">
        <v>32.299999999999997</v>
      </c>
      <c r="BO8" s="71">
        <v>22.3</v>
      </c>
      <c r="BP8" s="68">
        <v>26.4</v>
      </c>
      <c r="BQ8" s="72">
        <v>2509</v>
      </c>
      <c r="BR8" s="72">
        <v>2219</v>
      </c>
      <c r="BS8" s="72">
        <v>1402</v>
      </c>
      <c r="BT8" s="73">
        <v>1550</v>
      </c>
      <c r="BU8" s="73">
        <v>-8</v>
      </c>
      <c r="BV8" s="72">
        <v>7652</v>
      </c>
      <c r="BW8" s="72">
        <v>7497</v>
      </c>
      <c r="BX8" s="72">
        <v>9663</v>
      </c>
      <c r="BY8" s="72">
        <v>9019</v>
      </c>
      <c r="BZ8" s="72">
        <v>8406</v>
      </c>
      <c r="CA8" s="70">
        <v>15069</v>
      </c>
      <c r="CB8" s="71" t="s">
        <v>124</v>
      </c>
      <c r="CC8" s="71" t="s">
        <v>124</v>
      </c>
      <c r="CD8" s="71" t="s">
        <v>124</v>
      </c>
      <c r="CE8" s="71" t="s">
        <v>124</v>
      </c>
      <c r="CF8" s="71" t="s">
        <v>124</v>
      </c>
      <c r="CG8" s="71" t="s">
        <v>124</v>
      </c>
      <c r="CH8" s="71" t="s">
        <v>124</v>
      </c>
      <c r="CI8" s="71" t="s">
        <v>124</v>
      </c>
      <c r="CJ8" s="71" t="s">
        <v>124</v>
      </c>
      <c r="CK8" s="71" t="s">
        <v>124</v>
      </c>
      <c r="CL8" s="68" t="s">
        <v>124</v>
      </c>
      <c r="CM8" s="70" t="s">
        <v>124</v>
      </c>
      <c r="CN8" s="70" t="s">
        <v>124</v>
      </c>
      <c r="CO8" s="71" t="s">
        <v>124</v>
      </c>
      <c r="CP8" s="71" t="s">
        <v>124</v>
      </c>
      <c r="CQ8" s="71" t="s">
        <v>124</v>
      </c>
      <c r="CR8" s="71" t="s">
        <v>124</v>
      </c>
      <c r="CS8" s="71" t="s">
        <v>124</v>
      </c>
      <c r="CT8" s="71" t="s">
        <v>124</v>
      </c>
      <c r="CU8" s="71" t="s">
        <v>124</v>
      </c>
      <c r="CV8" s="71" t="s">
        <v>124</v>
      </c>
      <c r="CW8" s="71" t="s">
        <v>124</v>
      </c>
      <c r="CX8" s="71" t="s">
        <v>124</v>
      </c>
      <c r="CY8" s="68" t="s">
        <v>124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56.7</v>
      </c>
      <c r="DF8" s="71">
        <v>45.6</v>
      </c>
      <c r="DG8" s="71">
        <v>85.4</v>
      </c>
      <c r="DH8" s="71">
        <v>69.900000000000006</v>
      </c>
      <c r="DI8" s="71">
        <v>59.6</v>
      </c>
      <c r="DJ8" s="68">
        <v>120.3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147.5</v>
      </c>
      <c r="DQ8" s="71">
        <v>149.5</v>
      </c>
      <c r="DR8" s="71">
        <v>154.1</v>
      </c>
      <c r="DS8" s="71">
        <v>151.6</v>
      </c>
      <c r="DT8" s="71">
        <v>151.19999999999999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132</v>
      </c>
      <c r="C10" s="78" t="s">
        <v>133</v>
      </c>
      <c r="D10" s="78" t="s">
        <v>134</v>
      </c>
      <c r="E10" s="78" t="s">
        <v>135</v>
      </c>
      <c r="F10" s="78" t="s">
        <v>136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62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nt025112</cp:lastModifiedBy>
  <cp:lastPrinted>2019-02-05T01:16:21Z</cp:lastPrinted>
  <dcterms:created xsi:type="dcterms:W3CDTF">2018-12-07T10:36:11Z</dcterms:created>
  <dcterms:modified xsi:type="dcterms:W3CDTF">2019-02-07T23:44:37Z</dcterms:modified>
  <cp:category/>
</cp:coreProperties>
</file>