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0248" windowHeight="7572" tabRatio="762" activeTab="0"/>
  </bookViews>
  <sheets>
    <sheet name="R5当初" sheetId="1" r:id="rId1"/>
  </sheets>
  <definedNames/>
  <calcPr fullCalcOnLoad="1"/>
</workbook>
</file>

<file path=xl/sharedStrings.xml><?xml version="1.0" encoding="utf-8"?>
<sst xmlns="http://schemas.openxmlformats.org/spreadsheetml/2006/main" count="49" uniqueCount="48">
  <si>
    <t>(単位:千円)</t>
  </si>
  <si>
    <t>構成比</t>
  </si>
  <si>
    <t>％</t>
  </si>
  <si>
    <t>人件費</t>
  </si>
  <si>
    <t>物件費</t>
  </si>
  <si>
    <t>維持補修費</t>
  </si>
  <si>
    <t>扶助費</t>
  </si>
  <si>
    <t>補助金</t>
  </si>
  <si>
    <t>負担金</t>
  </si>
  <si>
    <t>その他</t>
  </si>
  <si>
    <t>災害復旧事業費</t>
  </si>
  <si>
    <t>公債費</t>
  </si>
  <si>
    <t>貸付金</t>
  </si>
  <si>
    <t>繰出金</t>
  </si>
  <si>
    <t>補助費等</t>
  </si>
  <si>
    <t>注） 構成比は、合計しても１００％にならない場合がある。</t>
  </si>
  <si>
    <t>普通建設事業</t>
  </si>
  <si>
    <t>補助事業</t>
  </si>
  <si>
    <t>単独事業</t>
  </si>
  <si>
    <t>県単独事業</t>
  </si>
  <si>
    <t>市単独事業</t>
  </si>
  <si>
    <t>国直轄事業負担金</t>
  </si>
  <si>
    <t>県営事業負担金</t>
  </si>
  <si>
    <t>受託事業</t>
  </si>
  <si>
    <t>失業対策事業費</t>
  </si>
  <si>
    <t>積立金</t>
  </si>
  <si>
    <t>投資及び出資金</t>
  </si>
  <si>
    <t>前年度繰上充用金</t>
  </si>
  <si>
    <t>予備費</t>
  </si>
  <si>
    <t>合　　計</t>
  </si>
  <si>
    <t>うち報酬</t>
  </si>
  <si>
    <t>うち給料</t>
  </si>
  <si>
    <t>差  引</t>
  </si>
  <si>
    <t>伸 率</t>
  </si>
  <si>
    <t>当初予算</t>
  </si>
  <si>
    <t>Ａ</t>
  </si>
  <si>
    <t>Ｂ</t>
  </si>
  <si>
    <t>備   考</t>
  </si>
  <si>
    <t>令和4年度</t>
  </si>
  <si>
    <t>4年度</t>
  </si>
  <si>
    <t>Ａ - Ｂ</t>
  </si>
  <si>
    <t>Ｃ</t>
  </si>
  <si>
    <t xml:space="preserve">  Ｃ/Ｂ ％</t>
  </si>
  <si>
    <t>区　  分</t>
  </si>
  <si>
    <t>令和５年度性質別及び経費別分類比較表（一般会計）</t>
  </si>
  <si>
    <t>令和5年度</t>
  </si>
  <si>
    <t>5年度</t>
  </si>
  <si>
    <t>当初予算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</si>
</sst>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#,##0;&quot;△ &quot;#,##0"/>
    <numFmt numFmtId="178" formatCode="#,##0.00;&quot;△ &quot;#,##0.00"/>
    <numFmt numFmtId="179" formatCode="#,##0.00;[Red]#,##0.00"/>
    <numFmt numFmtId="180" formatCode="#,##0.0;[Red]#,##0.0"/>
    <numFmt numFmtId="181" formatCode="#,##0.0;&quot;△ &quot;#,##0.0"/>
    <numFmt numFmtId="182" formatCode="0;&quot;△ &quot;0"/>
    <numFmt numFmtId="183" formatCode="0_);[Red]\(0\)"/>
    <numFmt numFmtId="184" formatCode="#,##0.000;&quot;△ &quot;#,##0.000"/>
    <numFmt numFmtId="185" formatCode="#,##0_ "/>
    <numFmt numFmtId="186" formatCode="0.0_);[Red]\(0.0\)"/>
    <numFmt numFmtId="187" formatCode="#,##0_);[Red]\(#,##0\)"/>
    <numFmt numFmtId="188" formatCode="#,##0.0_);[Red]\(#,##0.0\)"/>
    <numFmt numFmtId="189" formatCode="0.0;&quot;△ &quot;0.0"/>
    <numFmt numFmtId="190" formatCode="#,##0.00_);[Red]\(#,##0.00\)"/>
    <numFmt numFmtId="191" formatCode="0.00_);[Red]\(0.00\)"/>
    <numFmt numFmtId="192" formatCode="0.00;&quot;△ &quot;0.00"/>
    <numFmt numFmtId="193" formatCode="[$]ggge&quot;年&quot;m&quot;月&quot;d&quot;日&quot;;@"/>
    <numFmt numFmtId="194" formatCode="[$-411]gge&quot;年&quot;m&quot;月&quot;d&quot;日&quot;;@"/>
    <numFmt numFmtId="195" formatCode="[$]gge&quot;年&quot;m&quot;月&quot;d&quot;日&quot;;@"/>
  </numFmts>
  <fonts count="40">
    <font>
      <sz val="12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sz val="9"/>
      <name val="ＭＳ 明朝"/>
      <family val="1"/>
    </font>
    <font>
      <sz val="16"/>
      <name val="ＭＳ Ｐ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rgb="FF0000FF"/>
      </left>
      <right style="thin">
        <color rgb="FF0000FF"/>
      </right>
      <top style="thin">
        <color rgb="FF0000FF"/>
      </top>
      <bottom style="thin">
        <color rgb="FF0000FF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rgb="FF0000FF"/>
      </left>
      <right>
        <color indexed="63"/>
      </right>
      <top style="thin">
        <color rgb="FF0000FF"/>
      </top>
      <bottom>
        <color indexed="63"/>
      </bottom>
    </border>
    <border>
      <left>
        <color indexed="63"/>
      </left>
      <right>
        <color indexed="63"/>
      </right>
      <top style="thin">
        <color rgb="FF0000FF"/>
      </top>
      <bottom>
        <color indexed="63"/>
      </bottom>
    </border>
    <border>
      <left>
        <color indexed="63"/>
      </left>
      <right style="thin">
        <color rgb="FF0000FF"/>
      </right>
      <top style="thin">
        <color rgb="FF0000FF"/>
      </top>
      <bottom>
        <color indexed="63"/>
      </bottom>
    </border>
    <border>
      <left style="thin">
        <color rgb="FF0000FF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00FF"/>
      </right>
      <top>
        <color indexed="63"/>
      </top>
      <bottom>
        <color indexed="63"/>
      </bottom>
    </border>
    <border>
      <left style="thin">
        <color rgb="FF0000FF"/>
      </left>
      <right>
        <color indexed="63"/>
      </right>
      <top>
        <color indexed="63"/>
      </top>
      <bottom style="thin">
        <color rgb="FF0000FF"/>
      </bottom>
    </border>
    <border>
      <left>
        <color indexed="63"/>
      </left>
      <right>
        <color indexed="63"/>
      </right>
      <top>
        <color indexed="63"/>
      </top>
      <bottom style="thin">
        <color rgb="FF0000FF"/>
      </bottom>
    </border>
    <border>
      <left>
        <color indexed="63"/>
      </left>
      <right style="thin">
        <color rgb="FF0000FF"/>
      </right>
      <top>
        <color indexed="63"/>
      </top>
      <bottom style="thin">
        <color rgb="FF0000FF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39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Continuous" vertical="center"/>
    </xf>
    <xf numFmtId="0" fontId="3" fillId="0" borderId="0" xfId="0" applyFont="1" applyAlignment="1">
      <alignment vertical="center"/>
    </xf>
    <xf numFmtId="0" fontId="4" fillId="0" borderId="0" xfId="0" applyFont="1" applyAlignment="1" applyProtection="1">
      <alignment horizontal="centerContinuous" vertic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right" vertical="center"/>
      <protection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Continuous" vertical="center"/>
    </xf>
    <xf numFmtId="0" fontId="0" fillId="0" borderId="14" xfId="0" applyFont="1" applyBorder="1" applyAlignment="1">
      <alignment horizontal="centerContinuous" vertical="center"/>
    </xf>
    <xf numFmtId="0" fontId="0" fillId="0" borderId="15" xfId="0" applyFont="1" applyBorder="1" applyAlignment="1">
      <alignment horizontal="justify" vertical="center"/>
    </xf>
    <xf numFmtId="0" fontId="0" fillId="0" borderId="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0" fillId="0" borderId="16" xfId="0" applyFont="1" applyBorder="1" applyAlignment="1">
      <alignment horizontal="right" vertical="center"/>
    </xf>
    <xf numFmtId="0" fontId="0" fillId="0" borderId="17" xfId="0" applyFont="1" applyBorder="1" applyAlignment="1">
      <alignment horizontal="right" vertical="center"/>
    </xf>
    <xf numFmtId="0" fontId="0" fillId="0" borderId="0" xfId="0" applyFont="1" applyBorder="1" applyAlignment="1">
      <alignment horizontal="right"/>
    </xf>
    <xf numFmtId="0" fontId="0" fillId="0" borderId="17" xfId="0" applyFont="1" applyBorder="1" applyAlignment="1">
      <alignment horizontal="right"/>
    </xf>
    <xf numFmtId="0" fontId="0" fillId="0" borderId="16" xfId="0" applyFont="1" applyBorder="1" applyAlignment="1" applyProtection="1">
      <alignment horizontal="distributed" vertical="center"/>
      <protection/>
    </xf>
    <xf numFmtId="177" fontId="0" fillId="0" borderId="19" xfId="60" applyNumberFormat="1" applyFont="1" applyFill="1" applyBorder="1" applyAlignment="1">
      <alignment horizontal="right" vertical="center"/>
      <protection/>
    </xf>
    <xf numFmtId="177" fontId="0" fillId="0" borderId="14" xfId="0" applyNumberFormat="1" applyFont="1" applyBorder="1" applyAlignment="1" applyProtection="1">
      <alignment vertical="center"/>
      <protection/>
    </xf>
    <xf numFmtId="192" fontId="0" fillId="0" borderId="20" xfId="0" applyNumberFormat="1" applyFont="1" applyBorder="1" applyAlignment="1" applyProtection="1">
      <alignment vertical="center"/>
      <protection/>
    </xf>
    <xf numFmtId="178" fontId="0" fillId="0" borderId="20" xfId="0" applyNumberFormat="1" applyFont="1" applyBorder="1" applyAlignment="1" applyProtection="1">
      <alignment vertical="center"/>
      <protection/>
    </xf>
    <xf numFmtId="177" fontId="0" fillId="0" borderId="20" xfId="0" applyNumberFormat="1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horizontal="distributed" vertical="center"/>
      <protection/>
    </xf>
    <xf numFmtId="177" fontId="0" fillId="0" borderId="19" xfId="60" applyNumberFormat="1" applyFont="1" applyFill="1" applyBorder="1" applyAlignment="1">
      <alignment vertical="center"/>
      <protection/>
    </xf>
    <xf numFmtId="0" fontId="0" fillId="0" borderId="21" xfId="0" applyFont="1" applyBorder="1" applyAlignment="1" applyProtection="1">
      <alignment horizontal="distributed" vertical="center"/>
      <protection/>
    </xf>
    <xf numFmtId="0" fontId="0" fillId="0" borderId="17" xfId="0" applyFont="1" applyBorder="1" applyAlignment="1" applyProtection="1">
      <alignment horizontal="distributed" vertical="center"/>
      <protection/>
    </xf>
    <xf numFmtId="0" fontId="0" fillId="0" borderId="17" xfId="0" applyFont="1" applyBorder="1" applyAlignment="1">
      <alignment horizontal="distributed" vertical="center"/>
    </xf>
    <xf numFmtId="0" fontId="0" fillId="0" borderId="17" xfId="0" applyFont="1" applyBorder="1" applyAlignment="1">
      <alignment horizontal="distributed" vertical="center" textRotation="255"/>
    </xf>
    <xf numFmtId="0" fontId="0" fillId="0" borderId="22" xfId="0" applyFont="1" applyBorder="1" applyAlignment="1" applyProtection="1">
      <alignment horizontal="distributed" vertical="center"/>
      <protection/>
    </xf>
    <xf numFmtId="0" fontId="0" fillId="0" borderId="22" xfId="0" applyFont="1" applyBorder="1" applyAlignment="1">
      <alignment horizontal="distributed" vertical="center" textRotation="255"/>
    </xf>
    <xf numFmtId="38" fontId="0" fillId="0" borderId="22" xfId="48" applyFont="1" applyFill="1" applyBorder="1" applyAlignment="1" applyProtection="1">
      <alignment vertical="center"/>
      <protection/>
    </xf>
    <xf numFmtId="0" fontId="0" fillId="0" borderId="23" xfId="0" applyFont="1" applyBorder="1" applyAlignment="1" applyProtection="1">
      <alignment horizontal="center" vertical="center"/>
      <protection/>
    </xf>
    <xf numFmtId="0" fontId="0" fillId="0" borderId="24" xfId="0" applyFont="1" applyBorder="1" applyAlignment="1" applyProtection="1">
      <alignment horizontal="center" vertical="center"/>
      <protection/>
    </xf>
    <xf numFmtId="0" fontId="0" fillId="0" borderId="25" xfId="0" applyFont="1" applyBorder="1" applyAlignment="1" applyProtection="1">
      <alignment horizontal="center" vertical="center"/>
      <protection/>
    </xf>
    <xf numFmtId="0" fontId="0" fillId="0" borderId="26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27" xfId="0" applyFont="1" applyBorder="1" applyAlignment="1" applyProtection="1">
      <alignment horizontal="center" vertical="center"/>
      <protection/>
    </xf>
    <xf numFmtId="0" fontId="0" fillId="0" borderId="28" xfId="0" applyFont="1" applyBorder="1" applyAlignment="1" applyProtection="1">
      <alignment horizontal="center" vertical="center"/>
      <protection/>
    </xf>
    <xf numFmtId="0" fontId="0" fillId="0" borderId="29" xfId="0" applyFont="1" applyBorder="1" applyAlignment="1" applyProtection="1">
      <alignment horizontal="center" vertical="center"/>
      <protection/>
    </xf>
    <xf numFmtId="0" fontId="0" fillId="0" borderId="30" xfId="0" applyFont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horizontal="distributed" vertical="center"/>
      <protection/>
    </xf>
    <xf numFmtId="0" fontId="0" fillId="0" borderId="0" xfId="0" applyFont="1" applyBorder="1" applyAlignment="1" applyProtection="1">
      <alignment horizontal="distributed" vertical="center"/>
      <protection/>
    </xf>
    <xf numFmtId="0" fontId="0" fillId="0" borderId="13" xfId="0" applyFont="1" applyBorder="1" applyAlignment="1" applyProtection="1">
      <alignment horizontal="distributed" vertical="center"/>
      <protection/>
    </xf>
    <xf numFmtId="0" fontId="0" fillId="0" borderId="31" xfId="0" applyFont="1" applyBorder="1" applyAlignment="1" applyProtection="1">
      <alignment horizontal="distributed" vertical="center"/>
      <protection/>
    </xf>
    <xf numFmtId="0" fontId="0" fillId="0" borderId="11" xfId="0" applyFont="1" applyBorder="1" applyAlignment="1" applyProtection="1">
      <alignment horizontal="distributed" vertical="center"/>
      <protection/>
    </xf>
    <xf numFmtId="0" fontId="0" fillId="0" borderId="10" xfId="0" applyFont="1" applyBorder="1" applyAlignment="1" applyProtection="1">
      <alignment horizontal="distributed"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0" fillId="0" borderId="31" xfId="0" applyFont="1" applyBorder="1" applyAlignment="1" applyProtection="1">
      <alignment horizontal="center" vertical="center"/>
      <protection/>
    </xf>
    <xf numFmtId="0" fontId="0" fillId="0" borderId="14" xfId="0" applyFont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◎Ｈ21当初・人件費調整後 2" xfId="60"/>
    <cellStyle name="未定義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J34"/>
  <sheetViews>
    <sheetView tabSelected="1" view="pageBreakPreview" zoomScale="85" zoomScaleNormal="75" zoomScaleSheetLayoutView="85" zoomScalePageLayoutView="0" workbookViewId="0" topLeftCell="A1">
      <selection activeCell="A1" sqref="A1"/>
    </sheetView>
  </sheetViews>
  <sheetFormatPr defaultColWidth="10.59765625" defaultRowHeight="15"/>
  <cols>
    <col min="1" max="1" width="3.59765625" style="0" customWidth="1"/>
    <col min="2" max="2" width="12.59765625" style="0" customWidth="1"/>
    <col min="3" max="5" width="14.09765625" style="0" customWidth="1"/>
    <col min="6" max="6" width="16.09765625" style="0" bestFit="1" customWidth="1"/>
    <col min="7" max="9" width="10.59765625" style="0" customWidth="1"/>
  </cols>
  <sheetData>
    <row r="1" spans="1:9" ht="19.5" customHeight="1">
      <c r="A1" s="4" t="s">
        <v>44</v>
      </c>
      <c r="B1" s="2"/>
      <c r="C1" s="2"/>
      <c r="D1" s="2"/>
      <c r="E1" s="2"/>
      <c r="F1" s="2"/>
      <c r="G1" s="2"/>
      <c r="H1" s="2"/>
      <c r="I1" s="2"/>
    </row>
    <row r="2" spans="1:10" ht="20.25" customHeight="1">
      <c r="A2" s="5"/>
      <c r="B2" s="5"/>
      <c r="C2" s="5"/>
      <c r="D2" s="5"/>
      <c r="E2" s="5"/>
      <c r="F2" s="5"/>
      <c r="G2" s="5"/>
      <c r="H2" s="5"/>
      <c r="I2" s="6"/>
      <c r="J2" s="7" t="s">
        <v>0</v>
      </c>
    </row>
    <row r="3" spans="1:10" ht="21.75" customHeight="1">
      <c r="A3" s="38" t="s">
        <v>43</v>
      </c>
      <c r="B3" s="39"/>
      <c r="C3" s="40"/>
      <c r="D3" s="8" t="s">
        <v>45</v>
      </c>
      <c r="E3" s="9" t="s">
        <v>38</v>
      </c>
      <c r="F3" s="9" t="s">
        <v>32</v>
      </c>
      <c r="G3" s="10" t="s">
        <v>33</v>
      </c>
      <c r="H3" s="11" t="s">
        <v>1</v>
      </c>
      <c r="I3" s="12"/>
      <c r="J3" s="13"/>
    </row>
    <row r="4" spans="1:10" ht="14.25">
      <c r="A4" s="41"/>
      <c r="B4" s="42"/>
      <c r="C4" s="43"/>
      <c r="D4" s="14" t="s">
        <v>47</v>
      </c>
      <c r="E4" s="15" t="s">
        <v>34</v>
      </c>
      <c r="F4" s="16" t="s">
        <v>40</v>
      </c>
      <c r="G4" s="16"/>
      <c r="H4" s="14" t="s">
        <v>46</v>
      </c>
      <c r="I4" s="16" t="s">
        <v>39</v>
      </c>
      <c r="J4" s="17" t="s">
        <v>37</v>
      </c>
    </row>
    <row r="5" spans="1:10" ht="14.25">
      <c r="A5" s="44"/>
      <c r="B5" s="45"/>
      <c r="C5" s="46"/>
      <c r="D5" s="18" t="s">
        <v>35</v>
      </c>
      <c r="E5" s="19" t="s">
        <v>36</v>
      </c>
      <c r="F5" s="20" t="s">
        <v>41</v>
      </c>
      <c r="G5" s="20" t="s">
        <v>42</v>
      </c>
      <c r="H5" s="21" t="s">
        <v>2</v>
      </c>
      <c r="I5" s="22" t="s">
        <v>2</v>
      </c>
      <c r="J5" s="17"/>
    </row>
    <row r="6" spans="1:10" s="1" customFormat="1" ht="42.75" customHeight="1">
      <c r="A6" s="47" t="s">
        <v>3</v>
      </c>
      <c r="B6" s="48"/>
      <c r="C6" s="48"/>
      <c r="D6" s="24">
        <v>27861661</v>
      </c>
      <c r="E6" s="24">
        <v>28697010</v>
      </c>
      <c r="F6" s="25">
        <f aca="true" t="shared" si="0" ref="F6:F33">SUM(D6-E6)</f>
        <v>-835349</v>
      </c>
      <c r="G6" s="26">
        <f aca="true" t="shared" si="1" ref="G6:G30">SUM(F6/E6*100)</f>
        <v>-2.9109269571986767</v>
      </c>
      <c r="H6" s="27">
        <f aca="true" t="shared" si="2" ref="H6:H33">D6/+$D$33*100</f>
        <v>13.409857534774028</v>
      </c>
      <c r="I6" s="27">
        <f aca="true" t="shared" si="3" ref="I6:I33">E6/+$E$33*100</f>
        <v>14.406129518072289</v>
      </c>
      <c r="J6" s="28"/>
    </row>
    <row r="7" spans="1:10" s="1" customFormat="1" ht="42.75" customHeight="1">
      <c r="A7" s="23"/>
      <c r="B7" s="49" t="s">
        <v>30</v>
      </c>
      <c r="C7" s="50"/>
      <c r="D7" s="30">
        <v>1449783</v>
      </c>
      <c r="E7" s="30">
        <v>1474231</v>
      </c>
      <c r="F7" s="25">
        <f t="shared" si="0"/>
        <v>-24448</v>
      </c>
      <c r="G7" s="26">
        <f t="shared" si="1"/>
        <v>-1.658356119224192</v>
      </c>
      <c r="H7" s="27">
        <f t="shared" si="2"/>
        <v>0.6977826442701064</v>
      </c>
      <c r="I7" s="27">
        <f t="shared" si="3"/>
        <v>0.7400758032128514</v>
      </c>
      <c r="J7" s="28"/>
    </row>
    <row r="8" spans="1:10" s="1" customFormat="1" ht="42.75" customHeight="1">
      <c r="A8" s="31"/>
      <c r="B8" s="49" t="s">
        <v>31</v>
      </c>
      <c r="C8" s="50"/>
      <c r="D8" s="30">
        <v>13222097</v>
      </c>
      <c r="E8" s="30">
        <v>13219467</v>
      </c>
      <c r="F8" s="25">
        <f t="shared" si="0"/>
        <v>2630</v>
      </c>
      <c r="G8" s="26">
        <f t="shared" si="1"/>
        <v>0.01989490196541207</v>
      </c>
      <c r="H8" s="27">
        <f t="shared" si="2"/>
        <v>6.363814313904799</v>
      </c>
      <c r="I8" s="27">
        <f t="shared" si="3"/>
        <v>6.636278614457831</v>
      </c>
      <c r="J8" s="28"/>
    </row>
    <row r="9" spans="1:10" s="1" customFormat="1" ht="42.75" customHeight="1">
      <c r="A9" s="49" t="s">
        <v>4</v>
      </c>
      <c r="B9" s="50"/>
      <c r="C9" s="50"/>
      <c r="D9" s="30">
        <v>33873387</v>
      </c>
      <c r="E9" s="30">
        <v>31995572</v>
      </c>
      <c r="F9" s="25">
        <f t="shared" si="0"/>
        <v>1877815</v>
      </c>
      <c r="G9" s="26">
        <f t="shared" si="1"/>
        <v>5.8689839956603995</v>
      </c>
      <c r="H9" s="27">
        <f t="shared" si="2"/>
        <v>16.30330990999663</v>
      </c>
      <c r="I9" s="27">
        <f t="shared" si="3"/>
        <v>16.062034136546185</v>
      </c>
      <c r="J9" s="28"/>
    </row>
    <row r="10" spans="1:10" s="1" customFormat="1" ht="42.75" customHeight="1">
      <c r="A10" s="49" t="s">
        <v>5</v>
      </c>
      <c r="B10" s="50"/>
      <c r="C10" s="50"/>
      <c r="D10" s="30">
        <v>992456</v>
      </c>
      <c r="E10" s="30">
        <v>919756</v>
      </c>
      <c r="F10" s="25">
        <f t="shared" si="0"/>
        <v>72700</v>
      </c>
      <c r="G10" s="26">
        <f t="shared" si="1"/>
        <v>7.904270262982791</v>
      </c>
      <c r="H10" s="27">
        <f t="shared" si="2"/>
        <v>0.47767050103479813</v>
      </c>
      <c r="I10" s="27">
        <f t="shared" si="3"/>
        <v>0.4617248995983936</v>
      </c>
      <c r="J10" s="28"/>
    </row>
    <row r="11" spans="1:10" s="1" customFormat="1" ht="42.75" customHeight="1">
      <c r="A11" s="49" t="s">
        <v>6</v>
      </c>
      <c r="B11" s="50"/>
      <c r="C11" s="50"/>
      <c r="D11" s="30">
        <v>69355083</v>
      </c>
      <c r="E11" s="30">
        <v>68259250</v>
      </c>
      <c r="F11" s="25">
        <f t="shared" si="0"/>
        <v>1095833</v>
      </c>
      <c r="G11" s="26">
        <f t="shared" si="1"/>
        <v>1.6053985357295897</v>
      </c>
      <c r="H11" s="27">
        <f t="shared" si="2"/>
        <v>33.38070125619675</v>
      </c>
      <c r="I11" s="27">
        <f t="shared" si="3"/>
        <v>34.266691767068274</v>
      </c>
      <c r="J11" s="28"/>
    </row>
    <row r="12" spans="1:10" s="1" customFormat="1" ht="42.75" customHeight="1">
      <c r="A12" s="51" t="s">
        <v>14</v>
      </c>
      <c r="B12" s="52"/>
      <c r="C12" s="52"/>
      <c r="D12" s="30">
        <f>SUM(D13:D15)</f>
        <v>20059305</v>
      </c>
      <c r="E12" s="30">
        <f>SUM(E13:E15)</f>
        <v>19270517</v>
      </c>
      <c r="F12" s="25">
        <f t="shared" si="0"/>
        <v>788788</v>
      </c>
      <c r="G12" s="26">
        <f t="shared" si="1"/>
        <v>4.093237353206455</v>
      </c>
      <c r="H12" s="27">
        <f t="shared" si="2"/>
        <v>9.654572363671367</v>
      </c>
      <c r="I12" s="27">
        <f t="shared" si="3"/>
        <v>9.673954317269077</v>
      </c>
      <c r="J12" s="28"/>
    </row>
    <row r="13" spans="1:10" s="1" customFormat="1" ht="42.75" customHeight="1">
      <c r="A13" s="32"/>
      <c r="B13" s="49" t="s">
        <v>7</v>
      </c>
      <c r="C13" s="50"/>
      <c r="D13" s="30">
        <v>4823051</v>
      </c>
      <c r="E13" s="30">
        <v>4746115</v>
      </c>
      <c r="F13" s="25">
        <f t="shared" si="0"/>
        <v>76936</v>
      </c>
      <c r="G13" s="26">
        <f t="shared" si="1"/>
        <v>1.6210310959595373</v>
      </c>
      <c r="H13" s="27">
        <f t="shared" si="2"/>
        <v>2.3213413871107473</v>
      </c>
      <c r="I13" s="27">
        <f t="shared" si="3"/>
        <v>2.3825878514056225</v>
      </c>
      <c r="J13" s="28"/>
    </row>
    <row r="14" spans="1:10" s="1" customFormat="1" ht="42.75" customHeight="1">
      <c r="A14" s="33"/>
      <c r="B14" s="49" t="s">
        <v>8</v>
      </c>
      <c r="C14" s="50"/>
      <c r="D14" s="30">
        <v>13131366</v>
      </c>
      <c r="E14" s="30">
        <v>12439149</v>
      </c>
      <c r="F14" s="25">
        <f t="shared" si="0"/>
        <v>692217</v>
      </c>
      <c r="G14" s="26">
        <f t="shared" si="1"/>
        <v>5.564826018242887</v>
      </c>
      <c r="H14" s="27">
        <f t="shared" si="2"/>
        <v>6.320145353034605</v>
      </c>
      <c r="I14" s="27">
        <f t="shared" si="3"/>
        <v>6.244552710843373</v>
      </c>
      <c r="J14" s="28"/>
    </row>
    <row r="15" spans="1:10" s="1" customFormat="1" ht="42.75" customHeight="1">
      <c r="A15" s="33"/>
      <c r="B15" s="49" t="s">
        <v>9</v>
      </c>
      <c r="C15" s="50"/>
      <c r="D15" s="30">
        <v>2104888</v>
      </c>
      <c r="E15" s="30">
        <v>2085253</v>
      </c>
      <c r="F15" s="25">
        <f t="shared" si="0"/>
        <v>19635</v>
      </c>
      <c r="G15" s="26">
        <f t="shared" si="1"/>
        <v>0.9416123607063507</v>
      </c>
      <c r="H15" s="27">
        <f t="shared" si="2"/>
        <v>1.0130856235260144</v>
      </c>
      <c r="I15" s="27">
        <f t="shared" si="3"/>
        <v>1.0468137550200804</v>
      </c>
      <c r="J15" s="28"/>
    </row>
    <row r="16" spans="1:10" s="1" customFormat="1" ht="42.75" customHeight="1">
      <c r="A16" s="51" t="s">
        <v>16</v>
      </c>
      <c r="B16" s="52"/>
      <c r="C16" s="52"/>
      <c r="D16" s="30">
        <f>D17+D18+D23</f>
        <v>15189470</v>
      </c>
      <c r="E16" s="30">
        <f>E17+E18+E23</f>
        <v>9705335</v>
      </c>
      <c r="F16" s="25">
        <f t="shared" si="0"/>
        <v>5484135</v>
      </c>
      <c r="G16" s="26">
        <f t="shared" si="1"/>
        <v>56.50639570916408</v>
      </c>
      <c r="H16" s="27">
        <f t="shared" si="2"/>
        <v>7.310713770034171</v>
      </c>
      <c r="I16" s="27">
        <f t="shared" si="3"/>
        <v>4.872156124497992</v>
      </c>
      <c r="J16" s="28"/>
    </row>
    <row r="17" spans="1:10" s="1" customFormat="1" ht="42.75" customHeight="1">
      <c r="A17" s="34"/>
      <c r="B17" s="49" t="s">
        <v>17</v>
      </c>
      <c r="C17" s="50"/>
      <c r="D17" s="30">
        <v>7138448</v>
      </c>
      <c r="E17" s="30">
        <v>5052687</v>
      </c>
      <c r="F17" s="25">
        <f t="shared" si="0"/>
        <v>2085761</v>
      </c>
      <c r="G17" s="26">
        <f t="shared" si="1"/>
        <v>41.28023366577031</v>
      </c>
      <c r="H17" s="27">
        <f t="shared" si="2"/>
        <v>3.4357452952784326</v>
      </c>
      <c r="I17" s="27">
        <f t="shared" si="3"/>
        <v>2.5364894578313253</v>
      </c>
      <c r="J17" s="28"/>
    </row>
    <row r="18" spans="1:10" s="1" customFormat="1" ht="42.75" customHeight="1">
      <c r="A18" s="34"/>
      <c r="B18" s="51" t="s">
        <v>18</v>
      </c>
      <c r="C18" s="52"/>
      <c r="D18" s="30">
        <f>SUM(D19:D20)</f>
        <v>8051022</v>
      </c>
      <c r="E18" s="30">
        <f>SUM(E19:E20)</f>
        <v>4652648</v>
      </c>
      <c r="F18" s="25">
        <f t="shared" si="0"/>
        <v>3398374</v>
      </c>
      <c r="G18" s="26">
        <f t="shared" si="1"/>
        <v>73.04171731882575</v>
      </c>
      <c r="H18" s="27">
        <f t="shared" si="2"/>
        <v>3.8749684747557396</v>
      </c>
      <c r="I18" s="27">
        <f t="shared" si="3"/>
        <v>2.335666666666667</v>
      </c>
      <c r="J18" s="28"/>
    </row>
    <row r="19" spans="1:10" s="1" customFormat="1" ht="42.75" customHeight="1">
      <c r="A19" s="34"/>
      <c r="B19" s="32"/>
      <c r="C19" s="29" t="s">
        <v>19</v>
      </c>
      <c r="D19" s="30">
        <v>314503</v>
      </c>
      <c r="E19" s="30">
        <v>422042</v>
      </c>
      <c r="F19" s="25">
        <f t="shared" si="0"/>
        <v>-107539</v>
      </c>
      <c r="G19" s="26">
        <f t="shared" si="1"/>
        <v>-25.480639367645875</v>
      </c>
      <c r="H19" s="27">
        <f t="shared" si="2"/>
        <v>0.15137074649853202</v>
      </c>
      <c r="I19" s="27">
        <f t="shared" si="3"/>
        <v>0.21186847389558233</v>
      </c>
      <c r="J19" s="28"/>
    </row>
    <row r="20" spans="1:10" s="1" customFormat="1" ht="42.75" customHeight="1">
      <c r="A20" s="34"/>
      <c r="B20" s="35"/>
      <c r="C20" s="29" t="s">
        <v>20</v>
      </c>
      <c r="D20" s="30">
        <v>7736519</v>
      </c>
      <c r="E20" s="30">
        <v>4230606</v>
      </c>
      <c r="F20" s="25">
        <f t="shared" si="0"/>
        <v>3505913</v>
      </c>
      <c r="G20" s="26">
        <f t="shared" si="1"/>
        <v>82.87023182967168</v>
      </c>
      <c r="H20" s="27">
        <f t="shared" si="2"/>
        <v>3.7235977282572073</v>
      </c>
      <c r="I20" s="27">
        <f t="shared" si="3"/>
        <v>2.1237981927710843</v>
      </c>
      <c r="J20" s="28"/>
    </row>
    <row r="21" spans="1:10" s="1" customFormat="1" ht="42.75" customHeight="1" hidden="1">
      <c r="A21" s="34"/>
      <c r="B21" s="49" t="s">
        <v>21</v>
      </c>
      <c r="C21" s="50"/>
      <c r="D21" s="30"/>
      <c r="E21" s="30"/>
      <c r="F21" s="25">
        <f t="shared" si="0"/>
        <v>0</v>
      </c>
      <c r="G21" s="26" t="e">
        <f t="shared" si="1"/>
        <v>#DIV/0!</v>
      </c>
      <c r="H21" s="27">
        <f t="shared" si="2"/>
        <v>0</v>
      </c>
      <c r="I21" s="27">
        <f t="shared" si="3"/>
        <v>0</v>
      </c>
      <c r="J21" s="28"/>
    </row>
    <row r="22" spans="1:10" s="1" customFormat="1" ht="42.75" customHeight="1" hidden="1">
      <c r="A22" s="34"/>
      <c r="B22" s="49" t="s">
        <v>22</v>
      </c>
      <c r="C22" s="50"/>
      <c r="D22" s="30"/>
      <c r="E22" s="30"/>
      <c r="F22" s="25">
        <f t="shared" si="0"/>
        <v>0</v>
      </c>
      <c r="G22" s="26" t="e">
        <f t="shared" si="1"/>
        <v>#DIV/0!</v>
      </c>
      <c r="H22" s="27">
        <f t="shared" si="2"/>
        <v>0</v>
      </c>
      <c r="I22" s="27">
        <f t="shared" si="3"/>
        <v>0</v>
      </c>
      <c r="J22" s="28"/>
    </row>
    <row r="23" spans="1:10" s="1" customFormat="1" ht="42.75" customHeight="1" hidden="1">
      <c r="A23" s="36"/>
      <c r="B23" s="49" t="s">
        <v>23</v>
      </c>
      <c r="C23" s="50"/>
      <c r="D23" s="30">
        <v>0</v>
      </c>
      <c r="E23" s="30">
        <v>0</v>
      </c>
      <c r="F23" s="25">
        <f t="shared" si="0"/>
        <v>0</v>
      </c>
      <c r="G23" s="26" t="e">
        <f t="shared" si="1"/>
        <v>#DIV/0!</v>
      </c>
      <c r="H23" s="27">
        <f t="shared" si="2"/>
        <v>0</v>
      </c>
      <c r="I23" s="27">
        <f t="shared" si="3"/>
        <v>0</v>
      </c>
      <c r="J23" s="28"/>
    </row>
    <row r="24" spans="1:10" s="1" customFormat="1" ht="42.75" customHeight="1">
      <c r="A24" s="49" t="s">
        <v>10</v>
      </c>
      <c r="B24" s="50"/>
      <c r="C24" s="50"/>
      <c r="D24" s="30">
        <v>113639</v>
      </c>
      <c r="E24" s="30">
        <v>337635</v>
      </c>
      <c r="F24" s="25">
        <f t="shared" si="0"/>
        <v>-223996</v>
      </c>
      <c r="G24" s="26">
        <f t="shared" si="1"/>
        <v>-66.34264812593482</v>
      </c>
      <c r="H24" s="27">
        <f t="shared" si="2"/>
        <v>0.05469461423689657</v>
      </c>
      <c r="I24" s="27">
        <f t="shared" si="3"/>
        <v>0.16949548192771086</v>
      </c>
      <c r="J24" s="28"/>
    </row>
    <row r="25" spans="1:10" s="1" customFormat="1" ht="42.75" customHeight="1" hidden="1">
      <c r="A25" s="49" t="s">
        <v>24</v>
      </c>
      <c r="B25" s="50"/>
      <c r="C25" s="50"/>
      <c r="D25" s="30"/>
      <c r="E25" s="30"/>
      <c r="F25" s="25">
        <f t="shared" si="0"/>
        <v>0</v>
      </c>
      <c r="G25" s="26" t="e">
        <f t="shared" si="1"/>
        <v>#DIV/0!</v>
      </c>
      <c r="H25" s="27">
        <f t="shared" si="2"/>
        <v>0</v>
      </c>
      <c r="I25" s="27">
        <f t="shared" si="3"/>
        <v>0</v>
      </c>
      <c r="J25" s="28"/>
    </row>
    <row r="26" spans="1:10" s="1" customFormat="1" ht="42.75" customHeight="1">
      <c r="A26" s="49" t="s">
        <v>11</v>
      </c>
      <c r="B26" s="50"/>
      <c r="C26" s="50"/>
      <c r="D26" s="30">
        <v>16588300</v>
      </c>
      <c r="E26" s="30">
        <v>16865700</v>
      </c>
      <c r="F26" s="25">
        <f t="shared" si="0"/>
        <v>-277400</v>
      </c>
      <c r="G26" s="26">
        <f t="shared" si="1"/>
        <v>-1.6447582964241032</v>
      </c>
      <c r="H26" s="27">
        <f t="shared" si="2"/>
        <v>7.983972662078259</v>
      </c>
      <c r="I26" s="27">
        <f t="shared" si="3"/>
        <v>8.466716867469879</v>
      </c>
      <c r="J26" s="28"/>
    </row>
    <row r="27" spans="1:10" s="1" customFormat="1" ht="42.75" customHeight="1">
      <c r="A27" s="49" t="s">
        <v>25</v>
      </c>
      <c r="B27" s="50"/>
      <c r="C27" s="50"/>
      <c r="D27" s="30">
        <v>95590</v>
      </c>
      <c r="E27" s="30">
        <v>95590</v>
      </c>
      <c r="F27" s="25">
        <f t="shared" si="0"/>
        <v>0</v>
      </c>
      <c r="G27" s="26">
        <f t="shared" si="1"/>
        <v>0</v>
      </c>
      <c r="H27" s="27">
        <f t="shared" si="2"/>
        <v>0.04600760456273764</v>
      </c>
      <c r="I27" s="27">
        <f t="shared" si="3"/>
        <v>0.04798694779116466</v>
      </c>
      <c r="J27" s="28"/>
    </row>
    <row r="28" spans="1:10" s="1" customFormat="1" ht="42.75" customHeight="1">
      <c r="A28" s="49" t="s">
        <v>26</v>
      </c>
      <c r="B28" s="50"/>
      <c r="C28" s="50"/>
      <c r="D28" s="30">
        <v>2467436</v>
      </c>
      <c r="E28" s="30">
        <v>2349770</v>
      </c>
      <c r="F28" s="25">
        <f t="shared" si="0"/>
        <v>117666</v>
      </c>
      <c r="G28" s="26">
        <f t="shared" si="1"/>
        <v>5.00755393081025</v>
      </c>
      <c r="H28" s="27">
        <f t="shared" si="2"/>
        <v>1.187580497665688</v>
      </c>
      <c r="I28" s="27">
        <f t="shared" si="3"/>
        <v>1.1796034136546185</v>
      </c>
      <c r="J28" s="28"/>
    </row>
    <row r="29" spans="1:10" s="1" customFormat="1" ht="42.75" customHeight="1">
      <c r="A29" s="49" t="s">
        <v>12</v>
      </c>
      <c r="B29" s="50"/>
      <c r="C29" s="50"/>
      <c r="D29" s="30">
        <v>4550530</v>
      </c>
      <c r="E29" s="30">
        <v>4401000</v>
      </c>
      <c r="F29" s="25">
        <f t="shared" si="0"/>
        <v>149530</v>
      </c>
      <c r="G29" s="26">
        <f t="shared" si="1"/>
        <v>3.397636900704385</v>
      </c>
      <c r="H29" s="27">
        <f t="shared" si="2"/>
        <v>2.1901766376281464</v>
      </c>
      <c r="I29" s="27">
        <f t="shared" si="3"/>
        <v>2.2093373493975905</v>
      </c>
      <c r="J29" s="28"/>
    </row>
    <row r="30" spans="1:10" s="1" customFormat="1" ht="42.75" customHeight="1">
      <c r="A30" s="49" t="s">
        <v>13</v>
      </c>
      <c r="B30" s="50"/>
      <c r="C30" s="50"/>
      <c r="D30" s="30">
        <v>16523143</v>
      </c>
      <c r="E30" s="30">
        <v>16202865</v>
      </c>
      <c r="F30" s="25">
        <f t="shared" si="0"/>
        <v>320278</v>
      </c>
      <c r="G30" s="26">
        <f t="shared" si="1"/>
        <v>1.9766751127038333</v>
      </c>
      <c r="H30" s="27">
        <f t="shared" si="2"/>
        <v>7.9526125042113875</v>
      </c>
      <c r="I30" s="27">
        <f t="shared" si="3"/>
        <v>8.133968373493977</v>
      </c>
      <c r="J30" s="28"/>
    </row>
    <row r="31" spans="1:10" s="1" customFormat="1" ht="42.75" customHeight="1" hidden="1">
      <c r="A31" s="49" t="s">
        <v>27</v>
      </c>
      <c r="B31" s="50"/>
      <c r="C31" s="50"/>
      <c r="D31" s="30"/>
      <c r="E31" s="30"/>
      <c r="F31" s="25">
        <f t="shared" si="0"/>
        <v>0</v>
      </c>
      <c r="G31" s="26"/>
      <c r="H31" s="27">
        <f t="shared" si="2"/>
        <v>0</v>
      </c>
      <c r="I31" s="27">
        <f t="shared" si="3"/>
        <v>0</v>
      </c>
      <c r="J31" s="28"/>
    </row>
    <row r="32" spans="1:10" s="1" customFormat="1" ht="42.75" customHeight="1">
      <c r="A32" s="49" t="s">
        <v>28</v>
      </c>
      <c r="B32" s="50"/>
      <c r="C32" s="50"/>
      <c r="D32" s="30">
        <v>100000</v>
      </c>
      <c r="E32" s="30">
        <v>100000</v>
      </c>
      <c r="F32" s="25">
        <f t="shared" si="0"/>
        <v>0</v>
      </c>
      <c r="G32" s="26">
        <f>SUM(F32/E32*100)</f>
        <v>0</v>
      </c>
      <c r="H32" s="27">
        <f t="shared" si="2"/>
        <v>0.048130143909130285</v>
      </c>
      <c r="I32" s="27">
        <f t="shared" si="3"/>
        <v>0.0502008032128514</v>
      </c>
      <c r="J32" s="28"/>
    </row>
    <row r="33" spans="1:10" s="1" customFormat="1" ht="42.75" customHeight="1">
      <c r="A33" s="53" t="s">
        <v>29</v>
      </c>
      <c r="B33" s="54"/>
      <c r="C33" s="55"/>
      <c r="D33" s="37">
        <f>SUM(D6,D9,D10,D11,D12,D16,D24,D25,D26,D27,D28,D29,D30,D31,D32)</f>
        <v>207770000</v>
      </c>
      <c r="E33" s="37">
        <f>SUM(E6,E9,E10,E11,E12,E16,E24,E25,E26,E27,E28,E29,E30,E31,E32)</f>
        <v>199200000</v>
      </c>
      <c r="F33" s="28">
        <f t="shared" si="0"/>
        <v>8570000</v>
      </c>
      <c r="G33" s="26">
        <f>SUM(F33/E33*100)</f>
        <v>4.302208835341365</v>
      </c>
      <c r="H33" s="27">
        <f t="shared" si="2"/>
        <v>100</v>
      </c>
      <c r="I33" s="27">
        <f t="shared" si="3"/>
        <v>100</v>
      </c>
      <c r="J33" s="28"/>
    </row>
    <row r="34" ht="24.75" customHeight="1">
      <c r="A34" s="3" t="s">
        <v>15</v>
      </c>
    </row>
  </sheetData>
  <sheetProtection/>
  <mergeCells count="27">
    <mergeCell ref="A31:C31"/>
    <mergeCell ref="A32:C32"/>
    <mergeCell ref="A33:C33"/>
    <mergeCell ref="A25:C25"/>
    <mergeCell ref="A26:C26"/>
    <mergeCell ref="A27:C27"/>
    <mergeCell ref="A28:C28"/>
    <mergeCell ref="A29:C29"/>
    <mergeCell ref="A30:C30"/>
    <mergeCell ref="B17:C17"/>
    <mergeCell ref="B18:C18"/>
    <mergeCell ref="B21:C21"/>
    <mergeCell ref="B22:C22"/>
    <mergeCell ref="B23:C23"/>
    <mergeCell ref="A24:C24"/>
    <mergeCell ref="A11:C11"/>
    <mergeCell ref="A12:C12"/>
    <mergeCell ref="B13:C13"/>
    <mergeCell ref="B14:C14"/>
    <mergeCell ref="B15:C15"/>
    <mergeCell ref="A16:C16"/>
    <mergeCell ref="A3:C5"/>
    <mergeCell ref="A6:C6"/>
    <mergeCell ref="B7:C7"/>
    <mergeCell ref="B8:C8"/>
    <mergeCell ref="A9:C9"/>
    <mergeCell ref="A10:C10"/>
  </mergeCells>
  <printOptions horizontalCentered="1" verticalCentered="1"/>
  <pageMargins left="0.5905511811023623" right="0.35433070866141736" top="0.5905511811023623" bottom="0.6692913385826772" header="0.5118110236220472" footer="0.35433070866141736"/>
  <pageSetup firstPageNumber="10" useFirstPageNumber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2023-03-16T08:03:41Z</cp:lastPrinted>
  <dcterms:created xsi:type="dcterms:W3CDTF">1998-01-20T01:33:28Z</dcterms:created>
  <dcterms:modified xsi:type="dcterms:W3CDTF">2024-03-14T02:31:36Z</dcterms:modified>
  <cp:category/>
  <cp:version/>
  <cp:contentType/>
  <cp:contentStatus/>
</cp:coreProperties>
</file>