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15-038\共有\交通量調査\時間別交通量\"/>
    </mc:Choice>
  </mc:AlternateContent>
  <bookViews>
    <workbookView xWindow="9585" yWindow="-15" windowWidth="9570" windowHeight="12375"/>
  </bookViews>
  <sheets>
    <sheet name="自動車" sheetId="1" r:id="rId1"/>
    <sheet name="自転車" sheetId="2" r:id="rId2"/>
    <sheet name="歩行者" sheetId="3" r:id="rId3"/>
    <sheet name="二輪車" sheetId="4" r:id="rId4"/>
  </sheets>
  <definedNames>
    <definedName name="_xlnm.Print_Area" localSheetId="1">自転車!$A$1:$P$80</definedName>
    <definedName name="_xlnm.Print_Area" localSheetId="0">自動車!$A$1:$Q$80</definedName>
    <definedName name="_xlnm.Print_Area" localSheetId="3">二輪車!$A$1:$P$80</definedName>
    <definedName name="_xlnm.Print_Area" localSheetId="2">歩行者!$A$1:$P$80</definedName>
  </definedNames>
  <calcPr calcId="152511"/>
</workbook>
</file>

<file path=xl/calcChain.xml><?xml version="1.0" encoding="utf-8"?>
<calcChain xmlns="http://schemas.openxmlformats.org/spreadsheetml/2006/main">
  <c r="J1" i="2" l="1"/>
  <c r="A5" i="2"/>
  <c r="B5" i="2"/>
  <c r="B6" i="2"/>
  <c r="P6" i="2"/>
  <c r="A7" i="2"/>
  <c r="B7" i="2"/>
  <c r="B8" i="2"/>
  <c r="P8" i="2"/>
  <c r="A9" i="2"/>
  <c r="B9" i="2"/>
  <c r="B10" i="2"/>
  <c r="P10" i="2"/>
  <c r="A11" i="2"/>
  <c r="B11" i="2"/>
  <c r="B12" i="2"/>
  <c r="P12" i="2"/>
  <c r="A13" i="2"/>
  <c r="B13" i="2"/>
  <c r="B14" i="2"/>
  <c r="P14" i="2"/>
  <c r="A15" i="2"/>
  <c r="B15" i="2"/>
  <c r="B16" i="2"/>
  <c r="P16" i="2"/>
  <c r="A17" i="2"/>
  <c r="B17" i="2"/>
  <c r="B18" i="2"/>
  <c r="P18" i="2"/>
  <c r="A19" i="2"/>
  <c r="B19" i="2"/>
  <c r="B20" i="2"/>
  <c r="P20" i="2"/>
  <c r="A21" i="2"/>
  <c r="B21" i="2"/>
  <c r="B22" i="2"/>
  <c r="P22" i="2"/>
  <c r="A23" i="2"/>
  <c r="B23" i="2"/>
  <c r="B24" i="2"/>
  <c r="P24" i="2"/>
  <c r="A25" i="2"/>
  <c r="B25" i="2"/>
  <c r="B26" i="2"/>
  <c r="P26" i="2"/>
  <c r="A27" i="2"/>
  <c r="B27" i="2"/>
  <c r="B28" i="2"/>
  <c r="P28" i="2"/>
  <c r="A29" i="2"/>
  <c r="B29" i="2"/>
  <c r="B30" i="2"/>
  <c r="P30" i="2"/>
  <c r="A31" i="2"/>
  <c r="B31" i="2"/>
  <c r="B32" i="2"/>
  <c r="P32" i="2"/>
  <c r="A33" i="2"/>
  <c r="B33" i="2"/>
  <c r="B34" i="2"/>
  <c r="P34" i="2"/>
  <c r="A35" i="2"/>
  <c r="B35" i="2"/>
  <c r="B36" i="2"/>
  <c r="P36" i="2"/>
  <c r="A37" i="2"/>
  <c r="B37" i="2"/>
  <c r="B38" i="2"/>
  <c r="P38" i="2"/>
  <c r="J41" i="2"/>
  <c r="A45" i="2"/>
  <c r="B45" i="2"/>
  <c r="B46" i="2"/>
  <c r="P46" i="2"/>
  <c r="A47" i="2"/>
  <c r="B47" i="2"/>
  <c r="B48" i="2"/>
  <c r="P48" i="2"/>
  <c r="A49" i="2"/>
  <c r="B49" i="2"/>
  <c r="B50" i="2"/>
  <c r="A51" i="2"/>
  <c r="B51" i="2"/>
  <c r="B52" i="2"/>
  <c r="P52" i="2"/>
  <c r="A53" i="2"/>
  <c r="B53" i="2"/>
  <c r="B54" i="2"/>
  <c r="A55" i="2"/>
  <c r="B55" i="2"/>
  <c r="B56" i="2"/>
  <c r="P56" i="2"/>
  <c r="P6" i="1"/>
  <c r="Q6" i="1" s="1"/>
  <c r="P8" i="1"/>
  <c r="Q8" i="1"/>
  <c r="P10" i="1"/>
  <c r="Q10" i="1" s="1"/>
  <c r="P12" i="1"/>
  <c r="Q12" i="1"/>
  <c r="P14" i="1"/>
  <c r="Q14" i="1" s="1"/>
  <c r="P16" i="1"/>
  <c r="Q16" i="1"/>
  <c r="P18" i="1"/>
  <c r="Q18" i="1" s="1"/>
  <c r="P20" i="1"/>
  <c r="Q20" i="1"/>
  <c r="P22" i="1"/>
  <c r="Q22" i="1" s="1"/>
  <c r="P24" i="1"/>
  <c r="Q24" i="1"/>
  <c r="P26" i="1"/>
  <c r="Q26" i="1" s="1"/>
  <c r="P28" i="1"/>
  <c r="Q28" i="1"/>
  <c r="P36" i="1"/>
  <c r="Q36" i="1" s="1"/>
  <c r="P38" i="1"/>
  <c r="Q38" i="1"/>
  <c r="J41" i="1"/>
  <c r="P46" i="1"/>
  <c r="Q46" i="1"/>
  <c r="P48" i="1"/>
  <c r="Q48" i="1" s="1"/>
  <c r="P50" i="1"/>
  <c r="Q50" i="1"/>
  <c r="P52" i="1"/>
  <c r="Q52" i="1" s="1"/>
  <c r="P54" i="1"/>
  <c r="Q54" i="1"/>
  <c r="P56" i="1"/>
  <c r="Q56" i="1" s="1"/>
  <c r="J1" i="4"/>
  <c r="A5" i="4"/>
  <c r="B5" i="4"/>
  <c r="B6" i="4"/>
  <c r="A7" i="4"/>
  <c r="B7" i="4"/>
  <c r="B8" i="4"/>
  <c r="A9" i="4"/>
  <c r="B9" i="4"/>
  <c r="B10" i="4"/>
  <c r="A11" i="4"/>
  <c r="B11" i="4"/>
  <c r="B12" i="4"/>
  <c r="A13" i="4"/>
  <c r="B13" i="4"/>
  <c r="B14" i="4"/>
  <c r="P14" i="4"/>
  <c r="A15" i="4"/>
  <c r="B15" i="4"/>
  <c r="B16" i="4"/>
  <c r="P16" i="4"/>
  <c r="A17" i="4"/>
  <c r="B17" i="4"/>
  <c r="B18" i="4"/>
  <c r="A19" i="4"/>
  <c r="B19" i="4"/>
  <c r="B20" i="4"/>
  <c r="P20" i="4"/>
  <c r="A21" i="4"/>
  <c r="B21" i="4"/>
  <c r="B22" i="4"/>
  <c r="A23" i="4"/>
  <c r="B23" i="4"/>
  <c r="B24" i="4"/>
  <c r="A25" i="4"/>
  <c r="B25" i="4"/>
  <c r="B26" i="4"/>
  <c r="A27" i="4"/>
  <c r="B27" i="4"/>
  <c r="B28" i="4"/>
  <c r="P28" i="4"/>
  <c r="A29" i="4"/>
  <c r="B29" i="4"/>
  <c r="B30" i="4"/>
  <c r="P30" i="4"/>
  <c r="A31" i="4"/>
  <c r="B31" i="4"/>
  <c r="B32" i="4"/>
  <c r="P32" i="4"/>
  <c r="A33" i="4"/>
  <c r="B33" i="4"/>
  <c r="B34" i="4"/>
  <c r="P34" i="4"/>
  <c r="A35" i="4"/>
  <c r="B35" i="4"/>
  <c r="B36" i="4"/>
  <c r="A37" i="4"/>
  <c r="B37" i="4"/>
  <c r="B38" i="4"/>
  <c r="J41" i="4"/>
  <c r="A45" i="4"/>
  <c r="B45" i="4"/>
  <c r="B46" i="4"/>
  <c r="A47" i="4"/>
  <c r="B47" i="4"/>
  <c r="B48" i="4"/>
  <c r="A49" i="4"/>
  <c r="B49" i="4"/>
  <c r="B50" i="4"/>
  <c r="A51" i="4"/>
  <c r="B51" i="4"/>
  <c r="B52" i="4"/>
  <c r="P52" i="4"/>
  <c r="A53" i="4"/>
  <c r="B53" i="4"/>
  <c r="B54" i="4"/>
  <c r="A55" i="4"/>
  <c r="B55" i="4"/>
  <c r="B56" i="4"/>
  <c r="P56" i="4"/>
  <c r="J1" i="3"/>
  <c r="A5" i="3"/>
  <c r="B5" i="3"/>
  <c r="B6" i="3"/>
  <c r="P6" i="3"/>
  <c r="A7" i="3"/>
  <c r="B7" i="3"/>
  <c r="B8" i="3"/>
  <c r="P8" i="3"/>
  <c r="A9" i="3"/>
  <c r="B9" i="3"/>
  <c r="B10" i="3"/>
  <c r="P10" i="3"/>
  <c r="A11" i="3"/>
  <c r="B11" i="3"/>
  <c r="B12" i="3"/>
  <c r="P12" i="3"/>
  <c r="A13" i="3"/>
  <c r="B13" i="3"/>
  <c r="B14" i="3"/>
  <c r="P14" i="3"/>
  <c r="A15" i="3"/>
  <c r="B15" i="3"/>
  <c r="B16" i="3"/>
  <c r="P16" i="3"/>
  <c r="A17" i="3"/>
  <c r="B17" i="3"/>
  <c r="B18" i="3"/>
  <c r="P18" i="3"/>
  <c r="A19" i="3"/>
  <c r="B19" i="3"/>
  <c r="B20" i="3"/>
  <c r="P20" i="3"/>
  <c r="A21" i="3"/>
  <c r="B21" i="3"/>
  <c r="B22" i="3"/>
  <c r="P22" i="3"/>
  <c r="A23" i="3"/>
  <c r="B23" i="3"/>
  <c r="B24" i="3"/>
  <c r="P24" i="3"/>
  <c r="A25" i="3"/>
  <c r="B25" i="3"/>
  <c r="B26" i="3"/>
  <c r="P26" i="3"/>
  <c r="A27" i="3"/>
  <c r="B27" i="3"/>
  <c r="B28" i="3"/>
  <c r="P28" i="3"/>
  <c r="A29" i="3"/>
  <c r="B29" i="3"/>
  <c r="B30" i="3"/>
  <c r="P30" i="3"/>
  <c r="A31" i="3"/>
  <c r="B31" i="3"/>
  <c r="B32" i="3"/>
  <c r="P32" i="3"/>
  <c r="A33" i="3"/>
  <c r="B33" i="3"/>
  <c r="B34" i="3"/>
  <c r="P34" i="3"/>
  <c r="A35" i="3"/>
  <c r="B35" i="3"/>
  <c r="B36" i="3"/>
  <c r="P36" i="3"/>
  <c r="A37" i="3"/>
  <c r="B37" i="3"/>
  <c r="B38" i="3"/>
  <c r="P38" i="3"/>
  <c r="J41" i="3"/>
  <c r="A45" i="3"/>
  <c r="B45" i="3"/>
  <c r="B46" i="3"/>
  <c r="P46" i="3"/>
  <c r="A47" i="3"/>
  <c r="B47" i="3"/>
  <c r="B48" i="3"/>
  <c r="P48" i="3"/>
  <c r="A49" i="3"/>
  <c r="B49" i="3"/>
  <c r="B50" i="3"/>
  <c r="A51" i="3"/>
  <c r="B51" i="3"/>
  <c r="B52" i="3"/>
  <c r="P52" i="3"/>
  <c r="A53" i="3"/>
  <c r="B53" i="3"/>
  <c r="B54" i="3"/>
  <c r="A55" i="3"/>
  <c r="B55" i="3"/>
  <c r="B56" i="3"/>
  <c r="P56" i="3"/>
</calcChain>
</file>

<file path=xl/sharedStrings.xml><?xml version="1.0" encoding="utf-8"?>
<sst xmlns="http://schemas.openxmlformats.org/spreadsheetml/2006/main" count="976" uniqueCount="116">
  <si>
    <t>2.</t>
  </si>
  <si>
    <t>3.</t>
  </si>
  <si>
    <t>4.</t>
  </si>
  <si>
    <t>5.</t>
  </si>
  <si>
    <t>6.</t>
  </si>
  <si>
    <t>7.</t>
  </si>
  <si>
    <t>8.</t>
  </si>
  <si>
    <t>9.</t>
  </si>
  <si>
    <t>(単位：台）</t>
    <rPh sb="1" eb="3">
      <t>タンイ</t>
    </rPh>
    <rPh sb="4" eb="5">
      <t>ダイ</t>
    </rPh>
    <phoneticPr fontId="1"/>
  </si>
  <si>
    <t>24時間</t>
    <rPh sb="2" eb="4">
      <t>ジカン</t>
    </rPh>
    <phoneticPr fontId="1"/>
  </si>
  <si>
    <t>7～8</t>
    <phoneticPr fontId="1"/>
  </si>
  <si>
    <t>8～9</t>
    <phoneticPr fontId="1"/>
  </si>
  <si>
    <t>9～10</t>
    <phoneticPr fontId="1"/>
  </si>
  <si>
    <t>10～11</t>
    <phoneticPr fontId="1"/>
  </si>
  <si>
    <t>11～12</t>
    <phoneticPr fontId="1"/>
  </si>
  <si>
    <t>12～13</t>
    <phoneticPr fontId="1"/>
  </si>
  <si>
    <t>13～14</t>
    <phoneticPr fontId="1"/>
  </si>
  <si>
    <t>14～15</t>
    <phoneticPr fontId="1"/>
  </si>
  <si>
    <t>15～16</t>
    <phoneticPr fontId="1"/>
  </si>
  <si>
    <t>16～17</t>
    <phoneticPr fontId="1"/>
  </si>
  <si>
    <t>17～18</t>
    <phoneticPr fontId="1"/>
  </si>
  <si>
    <t>18～19</t>
    <phoneticPr fontId="1"/>
  </si>
  <si>
    <t>交通量</t>
    <rPh sb="0" eb="3">
      <t>コウツウリョウ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</si>
  <si>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</si>
  <si>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</si>
  <si>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自動車　時間別交通量</t>
    <rPh sb="0" eb="3">
      <t>ジドウシャ</t>
    </rPh>
    <rPh sb="4" eb="7">
      <t>ジカンベツ</t>
    </rPh>
    <rPh sb="7" eb="10">
      <t>コウツウリョウ</t>
    </rPh>
    <phoneticPr fontId="1"/>
  </si>
  <si>
    <t>歩行者　時間別交通量</t>
    <rPh sb="0" eb="3">
      <t>ホコウシャ</t>
    </rPh>
    <rPh sb="4" eb="7">
      <t>ジカンベツ</t>
    </rPh>
    <rPh sb="7" eb="10">
      <t>コウツウリョウ</t>
    </rPh>
    <phoneticPr fontId="1"/>
  </si>
  <si>
    <t>自転車　時間別交通量</t>
    <rPh sb="0" eb="3">
      <t>ジテンシャ</t>
    </rPh>
    <rPh sb="4" eb="7">
      <t>ジカンベツ</t>
    </rPh>
    <rPh sb="7" eb="10">
      <t>コウツウリョウ</t>
    </rPh>
    <phoneticPr fontId="1"/>
  </si>
  <si>
    <t>(単位：人）</t>
    <rPh sb="1" eb="3">
      <t>タンイ</t>
    </rPh>
    <rPh sb="4" eb="5">
      <t>ニン</t>
    </rPh>
    <phoneticPr fontId="1"/>
  </si>
  <si>
    <t>(単位：人）</t>
    <rPh sb="1" eb="3">
      <t>タンイ</t>
    </rPh>
    <rPh sb="4" eb="5">
      <t>ニン</t>
    </rPh>
    <phoneticPr fontId="1"/>
  </si>
  <si>
    <t>※ 日交通量換算係数 ： 1.25</t>
  </si>
  <si>
    <t>１2時間</t>
    <rPh sb="2" eb="4">
      <t>ジカン</t>
    </rPh>
    <phoneticPr fontId="1"/>
  </si>
  <si>
    <t>　 調 査 場 所</t>
    <rPh sb="2" eb="5">
      <t>チョウサ</t>
    </rPh>
    <rPh sb="6" eb="9">
      <t>バショ</t>
    </rPh>
    <phoneticPr fontId="1"/>
  </si>
  <si>
    <t xml:space="preserve">                                      調 査 時 間</t>
    <rPh sb="38" eb="41">
      <t>チョウサ</t>
    </rPh>
    <rPh sb="42" eb="45">
      <t>ジカン</t>
    </rPh>
    <phoneticPr fontId="1"/>
  </si>
  <si>
    <t>※「上り」とは東進又は北進,「下り」とは西進又は南進を示す。</t>
    <rPh sb="2" eb="3">
      <t>ノボ</t>
    </rPh>
    <rPh sb="7" eb="9">
      <t>トウシン</t>
    </rPh>
    <rPh sb="9" eb="10">
      <t>マタ</t>
    </rPh>
    <rPh sb="11" eb="13">
      <t>ホクシン</t>
    </rPh>
    <rPh sb="15" eb="16">
      <t>クダ</t>
    </rPh>
    <rPh sb="20" eb="22">
      <t>セイシン</t>
    </rPh>
    <rPh sb="22" eb="23">
      <t>マタ</t>
    </rPh>
    <rPh sb="24" eb="26">
      <t>ナンシン</t>
    </rPh>
    <rPh sb="27" eb="28">
      <t>シメ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</si>
  <si>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</si>
  <si>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</si>
  <si>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(単位：台）</t>
    <rPh sb="1" eb="3">
      <t>タンイ</t>
    </rPh>
    <rPh sb="4" eb="5">
      <t>ダイ</t>
    </rPh>
    <phoneticPr fontId="1"/>
  </si>
  <si>
    <t>7～8</t>
    <phoneticPr fontId="1"/>
  </si>
  <si>
    <t>8～9</t>
    <phoneticPr fontId="1"/>
  </si>
  <si>
    <t>9～10</t>
    <phoneticPr fontId="1"/>
  </si>
  <si>
    <t>10～11</t>
    <phoneticPr fontId="1"/>
  </si>
  <si>
    <t>11～12</t>
    <phoneticPr fontId="1"/>
  </si>
  <si>
    <t>12～13</t>
    <phoneticPr fontId="1"/>
  </si>
  <si>
    <t>13～14</t>
    <phoneticPr fontId="1"/>
  </si>
  <si>
    <t>14～15</t>
    <phoneticPr fontId="1"/>
  </si>
  <si>
    <t>15～16</t>
    <phoneticPr fontId="1"/>
  </si>
  <si>
    <t>16～17</t>
    <phoneticPr fontId="1"/>
  </si>
  <si>
    <t>17～18</t>
    <phoneticPr fontId="1"/>
  </si>
  <si>
    <t>18～19</t>
    <phoneticPr fontId="1"/>
  </si>
  <si>
    <t>１2時間</t>
    <rPh sb="2" eb="4">
      <t>ジカン</t>
    </rPh>
    <phoneticPr fontId="1"/>
  </si>
  <si>
    <t>交通量</t>
    <rPh sb="0" eb="3">
      <t>コウツウリョウ</t>
    </rPh>
    <phoneticPr fontId="1"/>
  </si>
  <si>
    <t>二輪車　時間別交通量</t>
    <rPh sb="0" eb="3">
      <t>ニリンシャ</t>
    </rPh>
    <rPh sb="4" eb="7">
      <t>ジカンベツ</t>
    </rPh>
    <rPh sb="7" eb="10">
      <t>コウツウリョウ</t>
    </rPh>
    <phoneticPr fontId="1"/>
  </si>
  <si>
    <t>1.</t>
  </si>
  <si>
    <t xml:space="preserve">-  </t>
    <phoneticPr fontId="1"/>
  </si>
  <si>
    <t xml:space="preserve">-   </t>
    <phoneticPr fontId="1"/>
  </si>
  <si>
    <t>22.</t>
    <phoneticPr fontId="1"/>
  </si>
  <si>
    <t>（ 平 成 １９ 年度 ）</t>
    <rPh sb="2" eb="5">
      <t>ヘイセイ</t>
    </rPh>
    <rPh sb="9" eb="10">
      <t>ネンド</t>
    </rPh>
    <rPh sb="10" eb="11">
      <t>ド</t>
    </rPh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</si>
  <si>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</si>
  <si>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</si>
  <si>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</si>
  <si>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</si>
  <si>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14.</t>
    <phoneticPr fontId="1"/>
  </si>
  <si>
    <t>15.</t>
    <phoneticPr fontId="1"/>
  </si>
  <si>
    <t>16.</t>
    <phoneticPr fontId="1"/>
  </si>
  <si>
    <t>17.</t>
    <phoneticPr fontId="1"/>
  </si>
  <si>
    <t>18.</t>
    <phoneticPr fontId="1"/>
  </si>
  <si>
    <t>19.</t>
    <phoneticPr fontId="1"/>
  </si>
  <si>
    <t>20.</t>
    <phoneticPr fontId="1"/>
  </si>
  <si>
    <t>21.</t>
    <phoneticPr fontId="1"/>
  </si>
  <si>
    <t>二番町２丁目</t>
  </si>
  <si>
    <t>市）二番町線</t>
    <rPh sb="0" eb="1">
      <t>シ</t>
    </rPh>
    <phoneticPr fontId="1"/>
  </si>
  <si>
    <t>市）南北１２０号線</t>
    <rPh sb="0" eb="1">
      <t>シ</t>
    </rPh>
    <phoneticPr fontId="1"/>
  </si>
  <si>
    <t>三番町６丁目</t>
  </si>
  <si>
    <t>市）三番町線</t>
    <rPh sb="0" eb="1">
      <t>シ</t>
    </rPh>
    <phoneticPr fontId="1"/>
  </si>
  <si>
    <t>市）千舟町高岡線</t>
    <rPh sb="0" eb="1">
      <t>シ</t>
    </rPh>
    <phoneticPr fontId="1"/>
  </si>
  <si>
    <t>千舟町６丁目</t>
    <phoneticPr fontId="1"/>
  </si>
  <si>
    <t>市）松山環状線(東部)</t>
    <rPh sb="0" eb="1">
      <t>シ</t>
    </rPh>
    <rPh sb="2" eb="4">
      <t>マツヤマ</t>
    </rPh>
    <rPh sb="4" eb="7">
      <t>カンジョウセン</t>
    </rPh>
    <rPh sb="8" eb="10">
      <t>トウブ</t>
    </rPh>
    <phoneticPr fontId="1"/>
  </si>
  <si>
    <t>市）千舟町古川線</t>
    <rPh sb="0" eb="1">
      <t>シ</t>
    </rPh>
    <rPh sb="2" eb="4">
      <t>チフネ</t>
    </rPh>
    <rPh sb="4" eb="5">
      <t>マチ</t>
    </rPh>
    <rPh sb="5" eb="7">
      <t>フルカワ</t>
    </rPh>
    <rPh sb="7" eb="8">
      <t>セン</t>
    </rPh>
    <phoneticPr fontId="1"/>
  </si>
  <si>
    <t>樽味１丁目（湯渡橋）</t>
    <rPh sb="6" eb="7">
      <t>ユ</t>
    </rPh>
    <rPh sb="7" eb="8">
      <t>ワタ</t>
    </rPh>
    <rPh sb="8" eb="9">
      <t>ハシ</t>
    </rPh>
    <phoneticPr fontId="1"/>
  </si>
  <si>
    <t>室町１丁目（末広橋）</t>
    <rPh sb="6" eb="8">
      <t>スエヒロ</t>
    </rPh>
    <rPh sb="8" eb="9">
      <t>バシ</t>
    </rPh>
    <phoneticPr fontId="1"/>
  </si>
  <si>
    <t>市）八坂３３号線</t>
    <rPh sb="0" eb="1">
      <t>シ</t>
    </rPh>
    <phoneticPr fontId="1"/>
  </si>
  <si>
    <t>二番町３丁目</t>
    <phoneticPr fontId="1"/>
  </si>
  <si>
    <t>永木町２丁目（中村橋）</t>
    <phoneticPr fontId="1"/>
  </si>
  <si>
    <t>市）道後４３号線</t>
    <rPh sb="0" eb="1">
      <t>シ</t>
    </rPh>
    <phoneticPr fontId="1"/>
  </si>
  <si>
    <t>道後湯之町</t>
    <phoneticPr fontId="1"/>
  </si>
  <si>
    <t>市）八坂１号線</t>
    <rPh sb="0" eb="1">
      <t>シ</t>
    </rPh>
    <phoneticPr fontId="1"/>
  </si>
  <si>
    <t>柳井町１丁目</t>
    <phoneticPr fontId="1"/>
  </si>
  <si>
    <t>市）素鵞１０７号線</t>
    <rPh sb="0" eb="1">
      <t>シ</t>
    </rPh>
    <phoneticPr fontId="1"/>
  </si>
  <si>
    <t>立花１丁目</t>
    <phoneticPr fontId="1"/>
  </si>
  <si>
    <t>堀之内公園内</t>
    <phoneticPr fontId="1"/>
  </si>
  <si>
    <t>堀之内</t>
    <phoneticPr fontId="1"/>
  </si>
  <si>
    <t>堀之内（南堀端停留所前）</t>
    <phoneticPr fontId="1"/>
  </si>
  <si>
    <t>堀之内（愛媛県庁前）</t>
    <rPh sb="4" eb="6">
      <t>エヒメ</t>
    </rPh>
    <rPh sb="6" eb="8">
      <t>ケンチョウ</t>
    </rPh>
    <rPh sb="8" eb="9">
      <t>マエ</t>
    </rPh>
    <phoneticPr fontId="1"/>
  </si>
  <si>
    <t>堀之内（本町１交差点付近）</t>
    <phoneticPr fontId="1"/>
  </si>
  <si>
    <t>堀之内（三崎商店前）</t>
    <phoneticPr fontId="1"/>
  </si>
  <si>
    <t>市）道後１８４号線</t>
    <rPh sb="0" eb="1">
      <t>シ</t>
    </rPh>
    <rPh sb="2" eb="4">
      <t>ドウゴ</t>
    </rPh>
    <rPh sb="7" eb="8">
      <t>ゴウ</t>
    </rPh>
    <rPh sb="8" eb="9">
      <t>セン</t>
    </rPh>
    <phoneticPr fontId="1"/>
  </si>
  <si>
    <t>市）石井９３号線</t>
    <rPh sb="0" eb="1">
      <t>シ</t>
    </rPh>
    <phoneticPr fontId="1"/>
  </si>
  <si>
    <t>古川南３丁目（一ノ宮橋）</t>
    <rPh sb="7" eb="8">
      <t>イチ</t>
    </rPh>
    <rPh sb="9" eb="10">
      <t>ミヤ</t>
    </rPh>
    <rPh sb="10" eb="11">
      <t>ハシ</t>
    </rPh>
    <phoneticPr fontId="1"/>
  </si>
  <si>
    <t>市）宮前２１号線</t>
    <rPh sb="0" eb="1">
      <t>シ</t>
    </rPh>
    <phoneticPr fontId="1"/>
  </si>
  <si>
    <t>吉野町</t>
    <phoneticPr fontId="1"/>
  </si>
  <si>
    <t>市）石井２２８号線</t>
    <rPh sb="0" eb="1">
      <t>シ</t>
    </rPh>
    <phoneticPr fontId="1"/>
  </si>
  <si>
    <t>和泉南１丁目</t>
    <phoneticPr fontId="1"/>
  </si>
  <si>
    <t>市）潮見１０８号線</t>
    <rPh sb="0" eb="1">
      <t>シ</t>
    </rPh>
    <phoneticPr fontId="1"/>
  </si>
  <si>
    <t>白水台３丁目</t>
    <phoneticPr fontId="1"/>
  </si>
  <si>
    <t>市）市役所前天山線</t>
    <rPh sb="0" eb="1">
      <t>シ</t>
    </rPh>
    <phoneticPr fontId="1"/>
  </si>
  <si>
    <t>立花１丁目（立花橋）</t>
    <rPh sb="6" eb="8">
      <t>タチバナ</t>
    </rPh>
    <rPh sb="8" eb="9">
      <t>ハシ</t>
    </rPh>
    <phoneticPr fontId="1"/>
  </si>
  <si>
    <t>23.</t>
    <phoneticPr fontId="1"/>
  </si>
  <si>
    <t>市）松山環状線</t>
    <rPh sb="0" eb="1">
      <t>シ</t>
    </rPh>
    <phoneticPr fontId="1"/>
  </si>
  <si>
    <t>和泉北１丁目（和泉大橋）</t>
    <rPh sb="7" eb="9">
      <t>イズミ</t>
    </rPh>
    <rPh sb="9" eb="11">
      <t>オオハシ</t>
    </rPh>
    <phoneticPr fontId="1"/>
  </si>
  <si>
    <t>市）石井５６号線</t>
    <rPh sb="0" eb="1">
      <t>シ</t>
    </rPh>
    <phoneticPr fontId="1"/>
  </si>
  <si>
    <t>和泉北４丁目（泉永寺橋）</t>
    <rPh sb="7" eb="8">
      <t>セン</t>
    </rPh>
    <rPh sb="8" eb="9">
      <t>エイ</t>
    </rPh>
    <rPh sb="9" eb="10">
      <t>ジ</t>
    </rPh>
    <rPh sb="10" eb="11">
      <t>ハシ</t>
    </rPh>
    <phoneticPr fontId="1"/>
  </si>
  <si>
    <t xml:space="preserve">-  </t>
  </si>
  <si>
    <t>-</t>
    <phoneticPr fontId="1"/>
  </si>
  <si>
    <t>-</t>
    <phoneticPr fontId="1"/>
  </si>
  <si>
    <t xml:space="preserve">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</si>
</sst>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0" formatCode="#,##0_ "/>
    <numFmt numFmtId="201" formatCode="#,##0_);[Red]&quot;¥&quot;\!\(#,##0&quot;¥&quot;\!\)"/>
  </numFmts>
  <fonts count="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/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200" fontId="2" fillId="0" borderId="9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 vertical="center"/>
    </xf>
    <xf numFmtId="200" fontId="2" fillId="0" borderId="11" xfId="0" applyNumberFormat="1" applyFont="1" applyBorder="1" applyAlignment="1">
      <alignment vertical="center"/>
    </xf>
    <xf numFmtId="200" fontId="2" fillId="0" borderId="6" xfId="0" applyNumberFormat="1" applyFont="1" applyBorder="1" applyAlignment="1">
      <alignment vertical="center"/>
    </xf>
    <xf numFmtId="200" fontId="2" fillId="0" borderId="12" xfId="0" applyNumberFormat="1" applyFont="1" applyBorder="1" applyAlignment="1">
      <alignment vertical="center"/>
    </xf>
    <xf numFmtId="200" fontId="2" fillId="0" borderId="13" xfId="0" applyNumberFormat="1" applyFont="1" applyBorder="1" applyAlignment="1">
      <alignment vertical="center"/>
    </xf>
    <xf numFmtId="201" fontId="2" fillId="0" borderId="9" xfId="0" applyNumberFormat="1" applyFont="1" applyBorder="1" applyAlignment="1">
      <alignment vertical="center"/>
    </xf>
    <xf numFmtId="201" fontId="2" fillId="0" borderId="11" xfId="0" applyNumberFormat="1" applyFont="1" applyBorder="1" applyAlignment="1">
      <alignment vertical="center"/>
    </xf>
    <xf numFmtId="201" fontId="2" fillId="0" borderId="6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200" fontId="2" fillId="0" borderId="16" xfId="0" applyNumberFormat="1" applyFont="1" applyBorder="1" applyAlignment="1">
      <alignment vertical="center"/>
    </xf>
    <xf numFmtId="200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00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200" fontId="2" fillId="0" borderId="2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201" fontId="2" fillId="0" borderId="22" xfId="0" applyNumberFormat="1" applyFont="1" applyBorder="1" applyAlignment="1">
      <alignment vertical="center"/>
    </xf>
    <xf numFmtId="201" fontId="2" fillId="0" borderId="23" xfId="0" applyNumberFormat="1" applyFont="1" applyBorder="1" applyAlignment="1">
      <alignment vertical="center"/>
    </xf>
    <xf numFmtId="201" fontId="2" fillId="0" borderId="24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201" fontId="2" fillId="0" borderId="12" xfId="0" applyNumberFormat="1" applyFont="1" applyBorder="1" applyAlignment="1">
      <alignment vertical="center"/>
    </xf>
    <xf numFmtId="200" fontId="2" fillId="0" borderId="25" xfId="0" quotePrefix="1" applyNumberFormat="1" applyFont="1" applyBorder="1" applyAlignment="1">
      <alignment horizontal="right" vertical="center"/>
    </xf>
    <xf numFmtId="200" fontId="2" fillId="0" borderId="25" xfId="0" applyNumberFormat="1" applyFont="1" applyBorder="1" applyAlignment="1">
      <alignment horizontal="right" vertic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22" xfId="0" applyNumberFormat="1" applyFont="1" applyBorder="1" applyAlignment="1">
      <alignment horizontal="right" vertical="center"/>
    </xf>
    <xf numFmtId="200" fontId="2" fillId="0" borderId="23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 vertical="center"/>
    </xf>
    <xf numFmtId="201" fontId="2" fillId="0" borderId="9" xfId="0" applyNumberFormat="1" applyFont="1" applyBorder="1" applyAlignment="1">
      <alignment horizontal="right" vertical="center"/>
    </xf>
    <xf numFmtId="201" fontId="2" fillId="0" borderId="10" xfId="0" applyNumberFormat="1" applyFont="1" applyBorder="1" applyAlignment="1">
      <alignment horizontal="right" vertical="center"/>
    </xf>
    <xf numFmtId="201" fontId="2" fillId="0" borderId="11" xfId="0" applyNumberFormat="1" applyFont="1" applyBorder="1" applyAlignment="1">
      <alignment horizontal="right" vertical="center"/>
    </xf>
    <xf numFmtId="201" fontId="2" fillId="0" borderId="6" xfId="0" applyNumberFormat="1" applyFont="1" applyBorder="1" applyAlignment="1">
      <alignment horizontal="right" vertical="center"/>
    </xf>
    <xf numFmtId="201" fontId="2" fillId="0" borderId="16" xfId="0" applyNumberFormat="1" applyFont="1" applyBorder="1" applyAlignment="1">
      <alignment horizontal="right" vertical="center"/>
    </xf>
    <xf numFmtId="201" fontId="2" fillId="0" borderId="17" xfId="0" applyNumberFormat="1" applyFont="1" applyBorder="1" applyAlignment="1">
      <alignment horizontal="right" vertical="center"/>
    </xf>
    <xf numFmtId="200" fontId="2" fillId="0" borderId="16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200" fontId="2" fillId="0" borderId="6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200" fontId="2" fillId="0" borderId="12" xfId="0" applyNumberFormat="1" applyFont="1" applyBorder="1" applyAlignment="1">
      <alignment horizontal="right" vertical="center"/>
    </xf>
    <xf numFmtId="200" fontId="2" fillId="0" borderId="13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9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0" y="13735050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showGridLines="0" tabSelected="1" view="pageBreakPreview" zoomScaleNormal="100" zoomScaleSheetLayoutView="85" workbookViewId="0"/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7" width="7.375" style="3" customWidth="1"/>
    <col min="18" max="16384" width="8.875" style="3"/>
  </cols>
  <sheetData>
    <row r="1" spans="1:17" ht="16.899999999999999" customHeight="1" x14ac:dyDescent="0.15">
      <c r="B1" s="3"/>
      <c r="D1" s="85" t="s">
        <v>25</v>
      </c>
      <c r="E1" s="86"/>
      <c r="F1" s="86"/>
      <c r="G1" s="86"/>
      <c r="H1" s="86"/>
      <c r="I1" s="86"/>
      <c r="J1" s="87" t="s">
        <v>57</v>
      </c>
      <c r="K1" s="87"/>
      <c r="L1" s="87"/>
    </row>
    <row r="2" spans="1:17" ht="13.15" customHeight="1" x14ac:dyDescent="0.15">
      <c r="B2" s="4"/>
      <c r="Q2" s="3" t="s">
        <v>8</v>
      </c>
    </row>
    <row r="3" spans="1:17" ht="13.5" customHeight="1" x14ac:dyDescent="0.15">
      <c r="A3" s="77" t="s">
        <v>33</v>
      </c>
      <c r="B3" s="78"/>
      <c r="C3" s="79"/>
      <c r="D3" s="80" t="s">
        <v>10</v>
      </c>
      <c r="E3" s="80" t="s">
        <v>11</v>
      </c>
      <c r="F3" s="80" t="s">
        <v>12</v>
      </c>
      <c r="G3" s="80" t="s">
        <v>13</v>
      </c>
      <c r="H3" s="80" t="s">
        <v>14</v>
      </c>
      <c r="I3" s="80" t="s">
        <v>15</v>
      </c>
      <c r="J3" s="80" t="s">
        <v>16</v>
      </c>
      <c r="K3" s="80" t="s">
        <v>17</v>
      </c>
      <c r="L3" s="80" t="s">
        <v>18</v>
      </c>
      <c r="M3" s="80" t="s">
        <v>19</v>
      </c>
      <c r="N3" s="80" t="s">
        <v>20</v>
      </c>
      <c r="O3" s="80" t="s">
        <v>21</v>
      </c>
      <c r="P3" s="27" t="s">
        <v>31</v>
      </c>
      <c r="Q3" s="28" t="s">
        <v>9</v>
      </c>
    </row>
    <row r="4" spans="1:17" ht="13.5" customHeight="1" x14ac:dyDescent="0.15">
      <c r="A4" s="82" t="s">
        <v>32</v>
      </c>
      <c r="B4" s="83"/>
      <c r="C4" s="8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30" t="s">
        <v>22</v>
      </c>
      <c r="Q4" s="29" t="s">
        <v>22</v>
      </c>
    </row>
    <row r="5" spans="1:17" ht="13.5" customHeight="1" x14ac:dyDescent="0.15">
      <c r="A5" s="12" t="s">
        <v>53</v>
      </c>
      <c r="B5" s="7" t="s">
        <v>71</v>
      </c>
      <c r="C5" s="37" t="s">
        <v>23</v>
      </c>
      <c r="D5" s="63" t="s">
        <v>54</v>
      </c>
      <c r="E5" s="63" t="s">
        <v>54</v>
      </c>
      <c r="F5" s="63" t="s">
        <v>54</v>
      </c>
      <c r="G5" s="63" t="s">
        <v>54</v>
      </c>
      <c r="H5" s="63" t="s">
        <v>54</v>
      </c>
      <c r="I5" s="63" t="s">
        <v>54</v>
      </c>
      <c r="J5" s="63" t="s">
        <v>54</v>
      </c>
      <c r="K5" s="63" t="s">
        <v>54</v>
      </c>
      <c r="L5" s="63" t="s">
        <v>54</v>
      </c>
      <c r="M5" s="63" t="s">
        <v>54</v>
      </c>
      <c r="N5" s="63" t="s">
        <v>54</v>
      </c>
      <c r="O5" s="63" t="s">
        <v>54</v>
      </c>
      <c r="P5" s="14"/>
      <c r="Q5" s="15"/>
    </row>
    <row r="6" spans="1:17" ht="13.5" customHeight="1" x14ac:dyDescent="0.15">
      <c r="A6" s="10"/>
      <c r="B6" s="8" t="s">
        <v>70</v>
      </c>
      <c r="C6" s="38" t="s">
        <v>24</v>
      </c>
      <c r="D6" s="39">
        <v>226</v>
      </c>
      <c r="E6" s="39">
        <v>282</v>
      </c>
      <c r="F6" s="39">
        <v>304</v>
      </c>
      <c r="G6" s="39">
        <v>371</v>
      </c>
      <c r="H6" s="39">
        <v>400</v>
      </c>
      <c r="I6" s="39">
        <v>264</v>
      </c>
      <c r="J6" s="39">
        <v>330</v>
      </c>
      <c r="K6" s="39">
        <v>402</v>
      </c>
      <c r="L6" s="39">
        <v>402</v>
      </c>
      <c r="M6" s="39">
        <v>418</v>
      </c>
      <c r="N6" s="39">
        <v>391</v>
      </c>
      <c r="O6" s="39">
        <v>341</v>
      </c>
      <c r="P6" s="16">
        <f>SUM(D5:O6)</f>
        <v>4131</v>
      </c>
      <c r="Q6" s="17">
        <f>ROUND(P6*1.25,0)</f>
        <v>5164</v>
      </c>
    </row>
    <row r="7" spans="1:17" ht="13.5" customHeight="1" x14ac:dyDescent="0.15">
      <c r="A7" s="12" t="s">
        <v>0</v>
      </c>
      <c r="B7" s="7" t="s">
        <v>72</v>
      </c>
      <c r="C7" s="40" t="s">
        <v>23</v>
      </c>
      <c r="D7" s="63">
        <v>133</v>
      </c>
      <c r="E7" s="63">
        <v>239</v>
      </c>
      <c r="F7" s="63">
        <v>227</v>
      </c>
      <c r="G7" s="63">
        <v>239</v>
      </c>
      <c r="H7" s="63">
        <v>294</v>
      </c>
      <c r="I7" s="63">
        <v>172</v>
      </c>
      <c r="J7" s="63">
        <v>247</v>
      </c>
      <c r="K7" s="63">
        <v>235</v>
      </c>
      <c r="L7" s="63">
        <v>257</v>
      </c>
      <c r="M7" s="63">
        <v>293</v>
      </c>
      <c r="N7" s="63">
        <v>272</v>
      </c>
      <c r="O7" s="63">
        <v>276</v>
      </c>
      <c r="P7" s="64"/>
      <c r="Q7" s="65"/>
    </row>
    <row r="8" spans="1:17" ht="13.5" customHeight="1" x14ac:dyDescent="0.15">
      <c r="A8" s="10"/>
      <c r="B8" s="8" t="s">
        <v>91</v>
      </c>
      <c r="C8" s="30" t="s">
        <v>24</v>
      </c>
      <c r="D8" s="66">
        <v>0</v>
      </c>
      <c r="E8" s="66">
        <v>8</v>
      </c>
      <c r="F8" s="66">
        <v>2</v>
      </c>
      <c r="G8" s="66">
        <v>1</v>
      </c>
      <c r="H8" s="66">
        <v>6</v>
      </c>
      <c r="I8" s="66">
        <v>2</v>
      </c>
      <c r="J8" s="66">
        <v>4</v>
      </c>
      <c r="K8" s="66">
        <v>1</v>
      </c>
      <c r="L8" s="66">
        <v>1</v>
      </c>
      <c r="M8" s="66">
        <v>3</v>
      </c>
      <c r="N8" s="66">
        <v>5</v>
      </c>
      <c r="O8" s="66">
        <v>0</v>
      </c>
      <c r="P8" s="16">
        <f>SUM(D7:O8)</f>
        <v>2917</v>
      </c>
      <c r="Q8" s="17">
        <f>ROUND(P8*1.25,0)</f>
        <v>3646</v>
      </c>
    </row>
    <row r="9" spans="1:17" ht="13.5" customHeight="1" x14ac:dyDescent="0.15">
      <c r="A9" s="12" t="s">
        <v>1</v>
      </c>
      <c r="B9" s="7" t="s">
        <v>74</v>
      </c>
      <c r="C9" s="37" t="s">
        <v>23</v>
      </c>
      <c r="D9" s="14">
        <v>430</v>
      </c>
      <c r="E9" s="14">
        <v>713</v>
      </c>
      <c r="F9" s="14">
        <v>746</v>
      </c>
      <c r="G9" s="14">
        <v>665</v>
      </c>
      <c r="H9" s="14">
        <v>692</v>
      </c>
      <c r="I9" s="14">
        <v>532</v>
      </c>
      <c r="J9" s="14">
        <v>702</v>
      </c>
      <c r="K9" s="14">
        <v>715</v>
      </c>
      <c r="L9" s="14">
        <v>643</v>
      </c>
      <c r="M9" s="14">
        <v>658</v>
      </c>
      <c r="N9" s="14">
        <v>653</v>
      </c>
      <c r="O9" s="14">
        <v>696</v>
      </c>
      <c r="P9" s="14"/>
      <c r="Q9" s="15"/>
    </row>
    <row r="10" spans="1:17" ht="13.5" customHeight="1" x14ac:dyDescent="0.15">
      <c r="A10" s="10"/>
      <c r="B10" s="8" t="s">
        <v>73</v>
      </c>
      <c r="C10" s="38" t="s">
        <v>24</v>
      </c>
      <c r="D10" s="52" t="s">
        <v>112</v>
      </c>
      <c r="E10" s="52" t="s">
        <v>112</v>
      </c>
      <c r="F10" s="52" t="s">
        <v>112</v>
      </c>
      <c r="G10" s="52" t="s">
        <v>112</v>
      </c>
      <c r="H10" s="52" t="s">
        <v>112</v>
      </c>
      <c r="I10" s="52" t="s">
        <v>112</v>
      </c>
      <c r="J10" s="52" t="s">
        <v>112</v>
      </c>
      <c r="K10" s="52" t="s">
        <v>112</v>
      </c>
      <c r="L10" s="52" t="s">
        <v>112</v>
      </c>
      <c r="M10" s="52" t="s">
        <v>112</v>
      </c>
      <c r="N10" s="52" t="s">
        <v>112</v>
      </c>
      <c r="O10" s="52" t="s">
        <v>112</v>
      </c>
      <c r="P10" s="16">
        <f>SUM(D9:O10)</f>
        <v>7845</v>
      </c>
      <c r="Q10" s="17">
        <f>ROUND(P10*1.25,0)</f>
        <v>9806</v>
      </c>
    </row>
    <row r="11" spans="1:17" ht="13.5" customHeight="1" x14ac:dyDescent="0.15">
      <c r="A11" s="12" t="s">
        <v>2</v>
      </c>
      <c r="B11" s="7" t="s">
        <v>75</v>
      </c>
      <c r="C11" s="40" t="s">
        <v>23</v>
      </c>
      <c r="D11" s="41">
        <v>342</v>
      </c>
      <c r="E11" s="41">
        <v>446</v>
      </c>
      <c r="F11" s="41">
        <v>418</v>
      </c>
      <c r="G11" s="41">
        <v>559</v>
      </c>
      <c r="H11" s="41">
        <v>406</v>
      </c>
      <c r="I11" s="41">
        <v>425</v>
      </c>
      <c r="J11" s="41">
        <v>473</v>
      </c>
      <c r="K11" s="41">
        <v>500</v>
      </c>
      <c r="L11" s="41">
        <v>496</v>
      </c>
      <c r="M11" s="41">
        <v>488</v>
      </c>
      <c r="N11" s="41">
        <v>524</v>
      </c>
      <c r="O11" s="41">
        <v>367</v>
      </c>
      <c r="P11" s="14"/>
      <c r="Q11" s="15"/>
    </row>
    <row r="12" spans="1:17" ht="13.5" customHeight="1" x14ac:dyDescent="0.15">
      <c r="A12" s="10"/>
      <c r="B12" s="8" t="s">
        <v>76</v>
      </c>
      <c r="C12" s="30" t="s">
        <v>24</v>
      </c>
      <c r="D12" s="16">
        <v>473</v>
      </c>
      <c r="E12" s="16">
        <v>568</v>
      </c>
      <c r="F12" s="16">
        <v>569</v>
      </c>
      <c r="G12" s="16">
        <v>463</v>
      </c>
      <c r="H12" s="16">
        <v>557</v>
      </c>
      <c r="I12" s="16">
        <v>483</v>
      </c>
      <c r="J12" s="16">
        <v>554</v>
      </c>
      <c r="K12" s="16">
        <v>458</v>
      </c>
      <c r="L12" s="16">
        <v>531</v>
      </c>
      <c r="M12" s="16">
        <v>550</v>
      </c>
      <c r="N12" s="16">
        <v>675</v>
      </c>
      <c r="O12" s="16">
        <v>552</v>
      </c>
      <c r="P12" s="16">
        <f>SUM(D11:O12)</f>
        <v>11877</v>
      </c>
      <c r="Q12" s="17">
        <f>ROUND(P12*1.25,0)</f>
        <v>14846</v>
      </c>
    </row>
    <row r="13" spans="1:17" ht="13.5" customHeight="1" x14ac:dyDescent="0.15">
      <c r="A13" s="12" t="s">
        <v>3</v>
      </c>
      <c r="B13" s="7" t="s">
        <v>77</v>
      </c>
      <c r="C13" s="37" t="s">
        <v>23</v>
      </c>
      <c r="D13" s="41">
        <v>731</v>
      </c>
      <c r="E13" s="41">
        <v>676</v>
      </c>
      <c r="F13" s="41">
        <v>683</v>
      </c>
      <c r="G13" s="41">
        <v>651</v>
      </c>
      <c r="H13" s="41">
        <v>667</v>
      </c>
      <c r="I13" s="41">
        <v>653</v>
      </c>
      <c r="J13" s="41">
        <v>750</v>
      </c>
      <c r="K13" s="41">
        <v>617</v>
      </c>
      <c r="L13" s="41">
        <v>733</v>
      </c>
      <c r="M13" s="41">
        <v>770</v>
      </c>
      <c r="N13" s="41">
        <v>701</v>
      </c>
      <c r="O13" s="41">
        <v>648</v>
      </c>
      <c r="P13" s="14"/>
      <c r="Q13" s="15"/>
    </row>
    <row r="14" spans="1:17" ht="13.5" customHeight="1" x14ac:dyDescent="0.15">
      <c r="A14" s="10"/>
      <c r="B14" s="8" t="s">
        <v>79</v>
      </c>
      <c r="C14" s="38" t="s">
        <v>24</v>
      </c>
      <c r="D14" s="16">
        <v>429</v>
      </c>
      <c r="E14" s="16">
        <v>538</v>
      </c>
      <c r="F14" s="16">
        <v>622</v>
      </c>
      <c r="G14" s="16">
        <v>680</v>
      </c>
      <c r="H14" s="16">
        <v>614</v>
      </c>
      <c r="I14" s="16">
        <v>594</v>
      </c>
      <c r="J14" s="16">
        <v>578</v>
      </c>
      <c r="K14" s="16">
        <v>662</v>
      </c>
      <c r="L14" s="16">
        <v>661</v>
      </c>
      <c r="M14" s="16">
        <v>685</v>
      </c>
      <c r="N14" s="16">
        <v>728</v>
      </c>
      <c r="O14" s="16">
        <v>664</v>
      </c>
      <c r="P14" s="16">
        <f>SUM(D13:O14)</f>
        <v>15735</v>
      </c>
      <c r="Q14" s="17">
        <f>ROUND(P14*1.25,0)</f>
        <v>19669</v>
      </c>
    </row>
    <row r="15" spans="1:17" ht="13.5" customHeight="1" x14ac:dyDescent="0.15">
      <c r="A15" s="12" t="s">
        <v>4</v>
      </c>
      <c r="B15" s="7" t="s">
        <v>78</v>
      </c>
      <c r="C15" s="40" t="s">
        <v>23</v>
      </c>
      <c r="D15" s="63">
        <v>597</v>
      </c>
      <c r="E15" s="63">
        <v>628</v>
      </c>
      <c r="F15" s="63">
        <v>523</v>
      </c>
      <c r="G15" s="63">
        <v>567</v>
      </c>
      <c r="H15" s="63">
        <v>493</v>
      </c>
      <c r="I15" s="63">
        <v>494</v>
      </c>
      <c r="J15" s="63">
        <v>574</v>
      </c>
      <c r="K15" s="63">
        <v>532</v>
      </c>
      <c r="L15" s="63">
        <v>550</v>
      </c>
      <c r="M15" s="63">
        <v>534</v>
      </c>
      <c r="N15" s="63">
        <v>579</v>
      </c>
      <c r="O15" s="63">
        <v>487</v>
      </c>
      <c r="P15" s="64"/>
      <c r="Q15" s="65"/>
    </row>
    <row r="16" spans="1:17" ht="13.5" customHeight="1" x14ac:dyDescent="0.15">
      <c r="A16" s="10"/>
      <c r="B16" s="8" t="s">
        <v>80</v>
      </c>
      <c r="C16" s="30" t="s">
        <v>24</v>
      </c>
      <c r="D16" s="66">
        <v>338</v>
      </c>
      <c r="E16" s="66">
        <v>494</v>
      </c>
      <c r="F16" s="66">
        <v>526</v>
      </c>
      <c r="G16" s="66">
        <v>618</v>
      </c>
      <c r="H16" s="66">
        <v>566</v>
      </c>
      <c r="I16" s="66">
        <v>540</v>
      </c>
      <c r="J16" s="66">
        <v>591</v>
      </c>
      <c r="K16" s="66">
        <v>614</v>
      </c>
      <c r="L16" s="66">
        <v>594</v>
      </c>
      <c r="M16" s="66">
        <v>624</v>
      </c>
      <c r="N16" s="66">
        <v>645</v>
      </c>
      <c r="O16" s="66">
        <v>646</v>
      </c>
      <c r="P16" s="16">
        <f>SUM(D15:O16)</f>
        <v>13354</v>
      </c>
      <c r="Q16" s="17">
        <f>ROUND(P16*1.25,0)</f>
        <v>16693</v>
      </c>
    </row>
    <row r="17" spans="1:17" ht="13.5" customHeight="1" x14ac:dyDescent="0.15">
      <c r="A17" s="12" t="s">
        <v>5</v>
      </c>
      <c r="B17" s="7" t="s">
        <v>71</v>
      </c>
      <c r="C17" s="37" t="s">
        <v>23</v>
      </c>
      <c r="D17" s="63" t="s">
        <v>112</v>
      </c>
      <c r="E17" s="63" t="s">
        <v>112</v>
      </c>
      <c r="F17" s="63" t="s">
        <v>112</v>
      </c>
      <c r="G17" s="63" t="s">
        <v>112</v>
      </c>
      <c r="H17" s="63" t="s">
        <v>112</v>
      </c>
      <c r="I17" s="63" t="s">
        <v>112</v>
      </c>
      <c r="J17" s="63" t="s">
        <v>112</v>
      </c>
      <c r="K17" s="63" t="s">
        <v>112</v>
      </c>
      <c r="L17" s="63" t="s">
        <v>112</v>
      </c>
      <c r="M17" s="63" t="s">
        <v>112</v>
      </c>
      <c r="N17" s="63" t="s">
        <v>112</v>
      </c>
      <c r="O17" s="63" t="s">
        <v>112</v>
      </c>
      <c r="P17" s="64"/>
      <c r="Q17" s="65"/>
    </row>
    <row r="18" spans="1:17" ht="13.5" customHeight="1" x14ac:dyDescent="0.15">
      <c r="A18" s="10"/>
      <c r="B18" s="8" t="s">
        <v>82</v>
      </c>
      <c r="C18" s="38" t="s">
        <v>24</v>
      </c>
      <c r="D18" s="66">
        <v>268</v>
      </c>
      <c r="E18" s="66">
        <v>452</v>
      </c>
      <c r="F18" s="66">
        <v>432</v>
      </c>
      <c r="G18" s="66">
        <v>486</v>
      </c>
      <c r="H18" s="66">
        <v>386</v>
      </c>
      <c r="I18" s="66">
        <v>320</v>
      </c>
      <c r="J18" s="66">
        <v>520</v>
      </c>
      <c r="K18" s="66">
        <v>551</v>
      </c>
      <c r="L18" s="66">
        <v>459</v>
      </c>
      <c r="M18" s="66">
        <v>543</v>
      </c>
      <c r="N18" s="66">
        <v>455</v>
      </c>
      <c r="O18" s="66">
        <v>514</v>
      </c>
      <c r="P18" s="16">
        <f>SUM(D17:O18)</f>
        <v>5386</v>
      </c>
      <c r="Q18" s="17">
        <f>ROUND(P18*1.25,0)</f>
        <v>6733</v>
      </c>
    </row>
    <row r="19" spans="1:17" ht="13.5" customHeight="1" x14ac:dyDescent="0.15">
      <c r="A19" s="12" t="s">
        <v>6</v>
      </c>
      <c r="B19" s="7" t="s">
        <v>81</v>
      </c>
      <c r="C19" s="40" t="s">
        <v>23</v>
      </c>
      <c r="D19" s="41">
        <v>127</v>
      </c>
      <c r="E19" s="41">
        <v>186</v>
      </c>
      <c r="F19" s="41">
        <v>78</v>
      </c>
      <c r="G19" s="41">
        <v>50</v>
      </c>
      <c r="H19" s="41">
        <v>45</v>
      </c>
      <c r="I19" s="41">
        <v>76</v>
      </c>
      <c r="J19" s="41">
        <v>63</v>
      </c>
      <c r="K19" s="41">
        <v>51</v>
      </c>
      <c r="L19" s="41">
        <v>65</v>
      </c>
      <c r="M19" s="41">
        <v>43</v>
      </c>
      <c r="N19" s="41">
        <v>70</v>
      </c>
      <c r="O19" s="41">
        <v>75</v>
      </c>
      <c r="P19" s="14"/>
      <c r="Q19" s="15"/>
    </row>
    <row r="20" spans="1:17" ht="13.5" customHeight="1" x14ac:dyDescent="0.15">
      <c r="A20" s="10"/>
      <c r="B20" s="8" t="s">
        <v>83</v>
      </c>
      <c r="C20" s="30" t="s">
        <v>24</v>
      </c>
      <c r="D20" s="16">
        <v>142</v>
      </c>
      <c r="E20" s="16">
        <v>153</v>
      </c>
      <c r="F20" s="16">
        <v>136</v>
      </c>
      <c r="G20" s="16">
        <v>139</v>
      </c>
      <c r="H20" s="16">
        <v>163</v>
      </c>
      <c r="I20" s="16">
        <v>134</v>
      </c>
      <c r="J20" s="16">
        <v>131</v>
      </c>
      <c r="K20" s="16">
        <v>200</v>
      </c>
      <c r="L20" s="16">
        <v>197</v>
      </c>
      <c r="M20" s="16">
        <v>243</v>
      </c>
      <c r="N20" s="16">
        <v>335</v>
      </c>
      <c r="O20" s="16">
        <v>327</v>
      </c>
      <c r="P20" s="16">
        <f>SUM(D19:O20)</f>
        <v>3229</v>
      </c>
      <c r="Q20" s="17">
        <f>ROUND(P20*1.25,0)</f>
        <v>4036</v>
      </c>
    </row>
    <row r="21" spans="1:17" ht="13.5" customHeight="1" x14ac:dyDescent="0.15">
      <c r="A21" s="12" t="s">
        <v>7</v>
      </c>
      <c r="B21" s="7" t="s">
        <v>84</v>
      </c>
      <c r="C21" s="37" t="s">
        <v>23</v>
      </c>
      <c r="D21" s="14">
        <v>155</v>
      </c>
      <c r="E21" s="14">
        <v>158</v>
      </c>
      <c r="F21" s="14">
        <v>134</v>
      </c>
      <c r="G21" s="14">
        <v>111</v>
      </c>
      <c r="H21" s="14">
        <v>129</v>
      </c>
      <c r="I21" s="14">
        <v>106</v>
      </c>
      <c r="J21" s="14">
        <v>116</v>
      </c>
      <c r="K21" s="14">
        <v>112</v>
      </c>
      <c r="L21" s="14">
        <v>149</v>
      </c>
      <c r="M21" s="14">
        <v>153</v>
      </c>
      <c r="N21" s="14">
        <v>121</v>
      </c>
      <c r="O21" s="14">
        <v>145</v>
      </c>
      <c r="P21" s="54"/>
      <c r="Q21" s="55"/>
    </row>
    <row r="22" spans="1:17" ht="13.5" customHeight="1" x14ac:dyDescent="0.15">
      <c r="A22" s="10"/>
      <c r="B22" s="8" t="s">
        <v>85</v>
      </c>
      <c r="C22" s="38" t="s">
        <v>24</v>
      </c>
      <c r="D22" s="39">
        <v>27</v>
      </c>
      <c r="E22" s="39">
        <v>66</v>
      </c>
      <c r="F22" s="39">
        <v>83</v>
      </c>
      <c r="G22" s="39">
        <v>65</v>
      </c>
      <c r="H22" s="39">
        <v>61</v>
      </c>
      <c r="I22" s="39">
        <v>58</v>
      </c>
      <c r="J22" s="39">
        <v>60</v>
      </c>
      <c r="K22" s="39">
        <v>54</v>
      </c>
      <c r="L22" s="39">
        <v>88</v>
      </c>
      <c r="M22" s="39">
        <v>99</v>
      </c>
      <c r="N22" s="39">
        <v>74</v>
      </c>
      <c r="O22" s="39">
        <v>59</v>
      </c>
      <c r="P22" s="16">
        <f>SUM(D21:O22)</f>
        <v>2383</v>
      </c>
      <c r="Q22" s="17">
        <f>ROUND(P22*1.25,0)</f>
        <v>2979</v>
      </c>
    </row>
    <row r="23" spans="1:17" ht="13.5" customHeight="1" x14ac:dyDescent="0.15">
      <c r="A23" s="12" t="s">
        <v>58</v>
      </c>
      <c r="B23" s="7" t="s">
        <v>86</v>
      </c>
      <c r="C23" s="40" t="s">
        <v>23</v>
      </c>
      <c r="D23" s="41">
        <v>325</v>
      </c>
      <c r="E23" s="41">
        <v>318</v>
      </c>
      <c r="F23" s="41">
        <v>358</v>
      </c>
      <c r="G23" s="41">
        <v>329</v>
      </c>
      <c r="H23" s="41">
        <v>338</v>
      </c>
      <c r="I23" s="41">
        <v>249</v>
      </c>
      <c r="J23" s="41">
        <v>328</v>
      </c>
      <c r="K23" s="41">
        <v>311</v>
      </c>
      <c r="L23" s="41">
        <v>348</v>
      </c>
      <c r="M23" s="41">
        <v>329</v>
      </c>
      <c r="N23" s="41">
        <v>356</v>
      </c>
      <c r="O23" s="41">
        <v>321</v>
      </c>
      <c r="P23" s="14"/>
      <c r="Q23" s="15"/>
    </row>
    <row r="24" spans="1:17" ht="13.5" customHeight="1" x14ac:dyDescent="0.15">
      <c r="A24" s="10"/>
      <c r="B24" s="8" t="s">
        <v>87</v>
      </c>
      <c r="C24" s="30" t="s">
        <v>24</v>
      </c>
      <c r="D24" s="16">
        <v>465</v>
      </c>
      <c r="E24" s="16">
        <v>417</v>
      </c>
      <c r="F24" s="16">
        <v>419</v>
      </c>
      <c r="G24" s="16">
        <v>349</v>
      </c>
      <c r="H24" s="16">
        <v>367</v>
      </c>
      <c r="I24" s="16">
        <v>324</v>
      </c>
      <c r="J24" s="16">
        <v>413</v>
      </c>
      <c r="K24" s="16">
        <v>401</v>
      </c>
      <c r="L24" s="16">
        <v>424</v>
      </c>
      <c r="M24" s="16">
        <v>389</v>
      </c>
      <c r="N24" s="16">
        <v>431</v>
      </c>
      <c r="O24" s="16">
        <v>377</v>
      </c>
      <c r="P24" s="16">
        <f>SUM(D23:O24)</f>
        <v>8686</v>
      </c>
      <c r="Q24" s="17">
        <f>ROUND(P24*1.25,0)</f>
        <v>10858</v>
      </c>
    </row>
    <row r="25" spans="1:17" ht="13.5" customHeight="1" x14ac:dyDescent="0.15">
      <c r="A25" s="12" t="s">
        <v>59</v>
      </c>
      <c r="B25" s="7" t="s">
        <v>88</v>
      </c>
      <c r="C25" s="37" t="s">
        <v>23</v>
      </c>
      <c r="D25" s="14">
        <v>90</v>
      </c>
      <c r="E25" s="14">
        <v>144</v>
      </c>
      <c r="F25" s="14">
        <v>122</v>
      </c>
      <c r="G25" s="14">
        <v>136</v>
      </c>
      <c r="H25" s="14">
        <v>84</v>
      </c>
      <c r="I25" s="14">
        <v>89</v>
      </c>
      <c r="J25" s="14">
        <v>124</v>
      </c>
      <c r="K25" s="14">
        <v>111</v>
      </c>
      <c r="L25" s="14">
        <v>120</v>
      </c>
      <c r="M25" s="14">
        <v>139</v>
      </c>
      <c r="N25" s="14">
        <v>162</v>
      </c>
      <c r="O25" s="14">
        <v>121</v>
      </c>
      <c r="P25" s="14"/>
      <c r="Q25" s="15"/>
    </row>
    <row r="26" spans="1:17" ht="13.5" customHeight="1" x14ac:dyDescent="0.15">
      <c r="A26" s="10"/>
      <c r="B26" s="8" t="s">
        <v>89</v>
      </c>
      <c r="C26" s="38" t="s">
        <v>24</v>
      </c>
      <c r="D26" s="39">
        <v>84</v>
      </c>
      <c r="E26" s="39">
        <v>76</v>
      </c>
      <c r="F26" s="39">
        <v>79</v>
      </c>
      <c r="G26" s="39">
        <v>80</v>
      </c>
      <c r="H26" s="39">
        <v>71</v>
      </c>
      <c r="I26" s="39">
        <v>90</v>
      </c>
      <c r="J26" s="39">
        <v>75</v>
      </c>
      <c r="K26" s="39">
        <v>69</v>
      </c>
      <c r="L26" s="39">
        <v>106</v>
      </c>
      <c r="M26" s="39">
        <v>136</v>
      </c>
      <c r="N26" s="39">
        <v>115</v>
      </c>
      <c r="O26" s="39">
        <v>104</v>
      </c>
      <c r="P26" s="16">
        <f>SUM(D25:O26)</f>
        <v>2527</v>
      </c>
      <c r="Q26" s="17">
        <f>ROUND(P26*1.25,0)</f>
        <v>3159</v>
      </c>
    </row>
    <row r="27" spans="1:17" ht="13.5" customHeight="1" x14ac:dyDescent="0.15">
      <c r="A27" s="12" t="s">
        <v>60</v>
      </c>
      <c r="B27" s="7" t="s">
        <v>90</v>
      </c>
      <c r="C27" s="40" t="s">
        <v>23</v>
      </c>
      <c r="D27" s="41">
        <v>15</v>
      </c>
      <c r="E27" s="41">
        <v>22</v>
      </c>
      <c r="F27" s="41">
        <v>27</v>
      </c>
      <c r="G27" s="41">
        <v>39</v>
      </c>
      <c r="H27" s="41">
        <v>35</v>
      </c>
      <c r="I27" s="41">
        <v>18</v>
      </c>
      <c r="J27" s="41">
        <v>34</v>
      </c>
      <c r="K27" s="41">
        <v>36</v>
      </c>
      <c r="L27" s="41">
        <v>30</v>
      </c>
      <c r="M27" s="41">
        <v>22</v>
      </c>
      <c r="N27" s="41">
        <v>15</v>
      </c>
      <c r="O27" s="41">
        <v>14</v>
      </c>
      <c r="P27" s="14"/>
      <c r="Q27" s="15"/>
    </row>
    <row r="28" spans="1:17" ht="13.5" customHeight="1" x14ac:dyDescent="0.15">
      <c r="A28" s="10"/>
      <c r="B28" s="8" t="s">
        <v>92</v>
      </c>
      <c r="C28" s="30" t="s">
        <v>24</v>
      </c>
      <c r="D28" s="16">
        <v>14</v>
      </c>
      <c r="E28" s="16">
        <v>17</v>
      </c>
      <c r="F28" s="16">
        <v>20</v>
      </c>
      <c r="G28" s="16">
        <v>39</v>
      </c>
      <c r="H28" s="16">
        <v>43</v>
      </c>
      <c r="I28" s="16">
        <v>24</v>
      </c>
      <c r="J28" s="16">
        <v>26</v>
      </c>
      <c r="K28" s="16">
        <v>28</v>
      </c>
      <c r="L28" s="16">
        <v>34</v>
      </c>
      <c r="M28" s="16">
        <v>27</v>
      </c>
      <c r="N28" s="16">
        <v>19</v>
      </c>
      <c r="O28" s="16">
        <v>13</v>
      </c>
      <c r="P28" s="16">
        <f>SUM(D27:O28)</f>
        <v>611</v>
      </c>
      <c r="Q28" s="17">
        <f>ROUND(P28*1.25,0)</f>
        <v>764</v>
      </c>
    </row>
    <row r="29" spans="1:17" ht="13.5" customHeight="1" x14ac:dyDescent="0.15">
      <c r="A29" s="12" t="s">
        <v>61</v>
      </c>
      <c r="B29" s="7" t="s">
        <v>90</v>
      </c>
      <c r="C29" s="37" t="s">
        <v>23</v>
      </c>
      <c r="D29" s="51" t="s">
        <v>112</v>
      </c>
      <c r="E29" s="51" t="s">
        <v>112</v>
      </c>
      <c r="F29" s="51" t="s">
        <v>112</v>
      </c>
      <c r="G29" s="51" t="s">
        <v>112</v>
      </c>
      <c r="H29" s="51" t="s">
        <v>112</v>
      </c>
      <c r="I29" s="51" t="s">
        <v>112</v>
      </c>
      <c r="J29" s="51" t="s">
        <v>112</v>
      </c>
      <c r="K29" s="51" t="s">
        <v>112</v>
      </c>
      <c r="L29" s="51" t="s">
        <v>112</v>
      </c>
      <c r="M29" s="51" t="s">
        <v>112</v>
      </c>
      <c r="N29" s="51" t="s">
        <v>112</v>
      </c>
      <c r="O29" s="51" t="s">
        <v>112</v>
      </c>
      <c r="P29" s="14"/>
      <c r="Q29" s="15"/>
    </row>
    <row r="30" spans="1:17" ht="13.5" customHeight="1" x14ac:dyDescent="0.15">
      <c r="A30" s="10"/>
      <c r="B30" s="8" t="s">
        <v>93</v>
      </c>
      <c r="C30" s="38" t="s">
        <v>24</v>
      </c>
      <c r="D30" s="52" t="s">
        <v>112</v>
      </c>
      <c r="E30" s="52" t="s">
        <v>112</v>
      </c>
      <c r="F30" s="52" t="s">
        <v>112</v>
      </c>
      <c r="G30" s="52" t="s">
        <v>112</v>
      </c>
      <c r="H30" s="52" t="s">
        <v>112</v>
      </c>
      <c r="I30" s="52" t="s">
        <v>112</v>
      </c>
      <c r="J30" s="52" t="s">
        <v>112</v>
      </c>
      <c r="K30" s="52" t="s">
        <v>112</v>
      </c>
      <c r="L30" s="52" t="s">
        <v>112</v>
      </c>
      <c r="M30" s="52" t="s">
        <v>112</v>
      </c>
      <c r="N30" s="52" t="s">
        <v>112</v>
      </c>
      <c r="O30" s="52" t="s">
        <v>112</v>
      </c>
      <c r="P30" s="50" t="s">
        <v>113</v>
      </c>
      <c r="Q30" s="73" t="s">
        <v>114</v>
      </c>
    </row>
    <row r="31" spans="1:17" ht="13.5" customHeight="1" x14ac:dyDescent="0.15">
      <c r="A31" s="12" t="s">
        <v>62</v>
      </c>
      <c r="B31" s="7" t="s">
        <v>90</v>
      </c>
      <c r="C31" s="40" t="s">
        <v>23</v>
      </c>
      <c r="D31" s="51" t="s">
        <v>112</v>
      </c>
      <c r="E31" s="51" t="s">
        <v>112</v>
      </c>
      <c r="F31" s="51" t="s">
        <v>112</v>
      </c>
      <c r="G31" s="51" t="s">
        <v>112</v>
      </c>
      <c r="H31" s="51" t="s">
        <v>112</v>
      </c>
      <c r="I31" s="51" t="s">
        <v>112</v>
      </c>
      <c r="J31" s="51" t="s">
        <v>112</v>
      </c>
      <c r="K31" s="51" t="s">
        <v>112</v>
      </c>
      <c r="L31" s="51" t="s">
        <v>112</v>
      </c>
      <c r="M31" s="51" t="s">
        <v>112</v>
      </c>
      <c r="N31" s="51" t="s">
        <v>112</v>
      </c>
      <c r="O31" s="51" t="s">
        <v>112</v>
      </c>
      <c r="P31" s="14"/>
      <c r="Q31" s="15"/>
    </row>
    <row r="32" spans="1:17" ht="13.5" customHeight="1" x14ac:dyDescent="0.15">
      <c r="A32" s="10"/>
      <c r="B32" s="8" t="s">
        <v>94</v>
      </c>
      <c r="C32" s="30" t="s">
        <v>24</v>
      </c>
      <c r="D32" s="52" t="s">
        <v>112</v>
      </c>
      <c r="E32" s="52" t="s">
        <v>112</v>
      </c>
      <c r="F32" s="52" t="s">
        <v>112</v>
      </c>
      <c r="G32" s="52" t="s">
        <v>112</v>
      </c>
      <c r="H32" s="52" t="s">
        <v>112</v>
      </c>
      <c r="I32" s="52" t="s">
        <v>112</v>
      </c>
      <c r="J32" s="52" t="s">
        <v>112</v>
      </c>
      <c r="K32" s="52" t="s">
        <v>112</v>
      </c>
      <c r="L32" s="52" t="s">
        <v>112</v>
      </c>
      <c r="M32" s="52" t="s">
        <v>112</v>
      </c>
      <c r="N32" s="52" t="s">
        <v>112</v>
      </c>
      <c r="O32" s="52" t="s">
        <v>112</v>
      </c>
      <c r="P32" s="50" t="s">
        <v>113</v>
      </c>
      <c r="Q32" s="73" t="s">
        <v>114</v>
      </c>
    </row>
    <row r="33" spans="1:17" ht="13.5" customHeight="1" x14ac:dyDescent="0.15">
      <c r="A33" s="12" t="s">
        <v>63</v>
      </c>
      <c r="B33" s="7" t="s">
        <v>90</v>
      </c>
      <c r="C33" s="37" t="s">
        <v>23</v>
      </c>
      <c r="D33" s="51" t="s">
        <v>112</v>
      </c>
      <c r="E33" s="51" t="s">
        <v>112</v>
      </c>
      <c r="F33" s="51" t="s">
        <v>112</v>
      </c>
      <c r="G33" s="51" t="s">
        <v>112</v>
      </c>
      <c r="H33" s="51" t="s">
        <v>112</v>
      </c>
      <c r="I33" s="51" t="s">
        <v>112</v>
      </c>
      <c r="J33" s="51" t="s">
        <v>112</v>
      </c>
      <c r="K33" s="51" t="s">
        <v>112</v>
      </c>
      <c r="L33" s="51" t="s">
        <v>112</v>
      </c>
      <c r="M33" s="51" t="s">
        <v>112</v>
      </c>
      <c r="N33" s="51" t="s">
        <v>112</v>
      </c>
      <c r="O33" s="51" t="s">
        <v>112</v>
      </c>
      <c r="P33" s="14"/>
      <c r="Q33" s="15"/>
    </row>
    <row r="34" spans="1:17" ht="13.5" customHeight="1" x14ac:dyDescent="0.15">
      <c r="A34" s="10"/>
      <c r="B34" s="8" t="s">
        <v>95</v>
      </c>
      <c r="C34" s="38" t="s">
        <v>24</v>
      </c>
      <c r="D34" s="52" t="s">
        <v>112</v>
      </c>
      <c r="E34" s="52" t="s">
        <v>112</v>
      </c>
      <c r="F34" s="52" t="s">
        <v>112</v>
      </c>
      <c r="G34" s="52" t="s">
        <v>112</v>
      </c>
      <c r="H34" s="52" t="s">
        <v>112</v>
      </c>
      <c r="I34" s="52" t="s">
        <v>112</v>
      </c>
      <c r="J34" s="52" t="s">
        <v>112</v>
      </c>
      <c r="K34" s="52" t="s">
        <v>112</v>
      </c>
      <c r="L34" s="52" t="s">
        <v>112</v>
      </c>
      <c r="M34" s="52" t="s">
        <v>112</v>
      </c>
      <c r="N34" s="52" t="s">
        <v>112</v>
      </c>
      <c r="O34" s="52" t="s">
        <v>112</v>
      </c>
      <c r="P34" s="50" t="s">
        <v>113</v>
      </c>
      <c r="Q34" s="73" t="s">
        <v>114</v>
      </c>
    </row>
    <row r="35" spans="1:17" ht="13.5" customHeight="1" x14ac:dyDescent="0.15">
      <c r="A35" s="12" t="s">
        <v>64</v>
      </c>
      <c r="B35" s="7" t="s">
        <v>96</v>
      </c>
      <c r="C35" s="40" t="s">
        <v>23</v>
      </c>
      <c r="D35" s="63">
        <v>125</v>
      </c>
      <c r="E35" s="63">
        <v>140</v>
      </c>
      <c r="F35" s="63">
        <v>182</v>
      </c>
      <c r="G35" s="63">
        <v>183</v>
      </c>
      <c r="H35" s="63">
        <v>200</v>
      </c>
      <c r="I35" s="63">
        <v>167</v>
      </c>
      <c r="J35" s="63">
        <v>187</v>
      </c>
      <c r="K35" s="63">
        <v>229</v>
      </c>
      <c r="L35" s="63">
        <v>214</v>
      </c>
      <c r="M35" s="63">
        <v>241</v>
      </c>
      <c r="N35" s="63">
        <v>202</v>
      </c>
      <c r="O35" s="63">
        <v>188</v>
      </c>
      <c r="P35" s="64"/>
      <c r="Q35" s="65"/>
    </row>
    <row r="36" spans="1:17" ht="13.5" customHeight="1" x14ac:dyDescent="0.15">
      <c r="A36" s="10"/>
      <c r="B36" s="8" t="s">
        <v>85</v>
      </c>
      <c r="C36" s="30" t="s">
        <v>24</v>
      </c>
      <c r="D36" s="66">
        <v>70</v>
      </c>
      <c r="E36" s="66">
        <v>113</v>
      </c>
      <c r="F36" s="66">
        <v>148</v>
      </c>
      <c r="G36" s="66">
        <v>158</v>
      </c>
      <c r="H36" s="66">
        <v>133</v>
      </c>
      <c r="I36" s="66">
        <v>106</v>
      </c>
      <c r="J36" s="66">
        <v>111</v>
      </c>
      <c r="K36" s="66">
        <v>116</v>
      </c>
      <c r="L36" s="66">
        <v>163</v>
      </c>
      <c r="M36" s="66">
        <v>135</v>
      </c>
      <c r="N36" s="66">
        <v>147</v>
      </c>
      <c r="O36" s="66">
        <v>111</v>
      </c>
      <c r="P36" s="16">
        <f>SUM(D35:O36)</f>
        <v>3769</v>
      </c>
      <c r="Q36" s="17">
        <f>ROUND(P36*1.25,0)</f>
        <v>4711</v>
      </c>
    </row>
    <row r="37" spans="1:17" ht="13.5" customHeight="1" x14ac:dyDescent="0.15">
      <c r="A37" s="12" t="s">
        <v>65</v>
      </c>
      <c r="B37" s="7" t="s">
        <v>97</v>
      </c>
      <c r="C37" s="40" t="s">
        <v>23</v>
      </c>
      <c r="D37" s="63">
        <v>353</v>
      </c>
      <c r="E37" s="63">
        <v>309</v>
      </c>
      <c r="F37" s="63">
        <v>257</v>
      </c>
      <c r="G37" s="63">
        <v>313</v>
      </c>
      <c r="H37" s="63">
        <v>273</v>
      </c>
      <c r="I37" s="63">
        <v>248</v>
      </c>
      <c r="J37" s="63">
        <v>275</v>
      </c>
      <c r="K37" s="63">
        <v>287</v>
      </c>
      <c r="L37" s="63">
        <v>315</v>
      </c>
      <c r="M37" s="63">
        <v>328</v>
      </c>
      <c r="N37" s="63">
        <v>436</v>
      </c>
      <c r="O37" s="63">
        <v>347</v>
      </c>
      <c r="P37" s="64"/>
      <c r="Q37" s="65"/>
    </row>
    <row r="38" spans="1:17" ht="13.5" customHeight="1" x14ac:dyDescent="0.15">
      <c r="A38" s="5"/>
      <c r="B38" s="13" t="s">
        <v>98</v>
      </c>
      <c r="C38" s="42" t="s">
        <v>24</v>
      </c>
      <c r="D38" s="70">
        <v>499</v>
      </c>
      <c r="E38" s="70">
        <v>494</v>
      </c>
      <c r="F38" s="70">
        <v>366</v>
      </c>
      <c r="G38" s="70">
        <v>348</v>
      </c>
      <c r="H38" s="70">
        <v>277</v>
      </c>
      <c r="I38" s="70">
        <v>256</v>
      </c>
      <c r="J38" s="70">
        <v>305</v>
      </c>
      <c r="K38" s="70">
        <v>279</v>
      </c>
      <c r="L38" s="70">
        <v>271</v>
      </c>
      <c r="M38" s="70">
        <v>288</v>
      </c>
      <c r="N38" s="70">
        <v>352</v>
      </c>
      <c r="O38" s="70">
        <v>312</v>
      </c>
      <c r="P38" s="75">
        <f>SUM(D37:O38)</f>
        <v>7788</v>
      </c>
      <c r="Q38" s="76">
        <f>ROUND(P38*1.25,0)</f>
        <v>9735</v>
      </c>
    </row>
    <row r="39" spans="1:17" ht="13.15" customHeight="1" x14ac:dyDescent="0.15">
      <c r="B39" s="1"/>
      <c r="M39" s="68" t="s">
        <v>30</v>
      </c>
      <c r="O39" s="69"/>
      <c r="P39" s="69"/>
      <c r="Q39" s="69"/>
    </row>
    <row r="40" spans="1:17" ht="13.15" customHeight="1" x14ac:dyDescent="0.15">
      <c r="A40" s="31"/>
      <c r="B40" s="31"/>
      <c r="C40" s="31"/>
      <c r="D40" s="31"/>
      <c r="E40" s="31"/>
      <c r="F40" s="31"/>
      <c r="G40" s="31"/>
      <c r="H40" s="31"/>
      <c r="I40" s="33"/>
      <c r="J40" s="33"/>
      <c r="K40" s="33"/>
      <c r="M40" s="34" t="s">
        <v>34</v>
      </c>
      <c r="N40" s="33"/>
      <c r="O40" s="31"/>
      <c r="P40" s="31"/>
      <c r="Q40" s="31"/>
    </row>
    <row r="41" spans="1:17" ht="17.100000000000001" customHeight="1" x14ac:dyDescent="0.15">
      <c r="B41" s="3"/>
      <c r="D41" s="85" t="s">
        <v>25</v>
      </c>
      <c r="E41" s="86"/>
      <c r="F41" s="86"/>
      <c r="G41" s="86"/>
      <c r="H41" s="86"/>
      <c r="I41" s="86"/>
      <c r="J41" s="87" t="str">
        <f>$J$1</f>
        <v>（ 平 成 １９ 年度 ）</v>
      </c>
      <c r="K41" s="87"/>
      <c r="L41" s="87"/>
    </row>
    <row r="42" spans="1:17" ht="13.35" customHeight="1" x14ac:dyDescent="0.15">
      <c r="B42" s="4"/>
      <c r="Q42" s="3" t="s">
        <v>8</v>
      </c>
    </row>
    <row r="43" spans="1:17" ht="13.5" customHeight="1" x14ac:dyDescent="0.15">
      <c r="A43" s="77" t="s">
        <v>33</v>
      </c>
      <c r="B43" s="78"/>
      <c r="C43" s="79"/>
      <c r="D43" s="80" t="s">
        <v>10</v>
      </c>
      <c r="E43" s="80" t="s">
        <v>11</v>
      </c>
      <c r="F43" s="80" t="s">
        <v>12</v>
      </c>
      <c r="G43" s="80" t="s">
        <v>13</v>
      </c>
      <c r="H43" s="80" t="s">
        <v>14</v>
      </c>
      <c r="I43" s="80" t="s">
        <v>15</v>
      </c>
      <c r="J43" s="80" t="s">
        <v>16</v>
      </c>
      <c r="K43" s="80" t="s">
        <v>17</v>
      </c>
      <c r="L43" s="80" t="s">
        <v>18</v>
      </c>
      <c r="M43" s="80" t="s">
        <v>19</v>
      </c>
      <c r="N43" s="80" t="s">
        <v>20</v>
      </c>
      <c r="O43" s="80" t="s">
        <v>21</v>
      </c>
      <c r="P43" s="27" t="s">
        <v>31</v>
      </c>
      <c r="Q43" s="9" t="s">
        <v>9</v>
      </c>
    </row>
    <row r="44" spans="1:17" ht="13.5" customHeight="1" x14ac:dyDescent="0.15">
      <c r="A44" s="82" t="s">
        <v>32</v>
      </c>
      <c r="B44" s="83"/>
      <c r="C44" s="84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30" t="s">
        <v>22</v>
      </c>
      <c r="Q44" s="11" t="s">
        <v>22</v>
      </c>
    </row>
    <row r="45" spans="1:17" ht="13.5" customHeight="1" x14ac:dyDescent="0.15">
      <c r="A45" s="12" t="s">
        <v>66</v>
      </c>
      <c r="B45" s="7" t="s">
        <v>99</v>
      </c>
      <c r="C45" s="37" t="s">
        <v>23</v>
      </c>
      <c r="D45" s="20">
        <v>145</v>
      </c>
      <c r="E45" s="20">
        <v>189</v>
      </c>
      <c r="F45" s="20">
        <v>123</v>
      </c>
      <c r="G45" s="20">
        <v>147</v>
      </c>
      <c r="H45" s="20">
        <v>161</v>
      </c>
      <c r="I45" s="20">
        <v>144</v>
      </c>
      <c r="J45" s="20">
        <v>146</v>
      </c>
      <c r="K45" s="20">
        <v>135</v>
      </c>
      <c r="L45" s="20">
        <v>152</v>
      </c>
      <c r="M45" s="20">
        <v>169</v>
      </c>
      <c r="N45" s="20">
        <v>190</v>
      </c>
      <c r="O45" s="20">
        <v>158</v>
      </c>
      <c r="P45" s="56"/>
      <c r="Q45" s="57"/>
    </row>
    <row r="46" spans="1:17" ht="13.5" customHeight="1" x14ac:dyDescent="0.15">
      <c r="A46" s="10"/>
      <c r="B46" s="8" t="s">
        <v>100</v>
      </c>
      <c r="C46" s="38" t="s">
        <v>24</v>
      </c>
      <c r="D46" s="43">
        <v>111</v>
      </c>
      <c r="E46" s="43">
        <v>138</v>
      </c>
      <c r="F46" s="43">
        <v>106</v>
      </c>
      <c r="G46" s="43">
        <v>137</v>
      </c>
      <c r="H46" s="43">
        <v>179</v>
      </c>
      <c r="I46" s="43">
        <v>133</v>
      </c>
      <c r="J46" s="43">
        <v>149</v>
      </c>
      <c r="K46" s="43">
        <v>151</v>
      </c>
      <c r="L46" s="43">
        <v>141</v>
      </c>
      <c r="M46" s="43">
        <v>174</v>
      </c>
      <c r="N46" s="43">
        <v>180</v>
      </c>
      <c r="O46" s="43">
        <v>167</v>
      </c>
      <c r="P46" s="58">
        <f>SUM(D45:O46)</f>
        <v>3625</v>
      </c>
      <c r="Q46" s="59">
        <f>ROUND(P46*1.25,0)</f>
        <v>4531</v>
      </c>
    </row>
    <row r="47" spans="1:17" ht="13.5" customHeight="1" x14ac:dyDescent="0.15">
      <c r="A47" s="12" t="s">
        <v>67</v>
      </c>
      <c r="B47" s="7" t="s">
        <v>101</v>
      </c>
      <c r="C47" s="40" t="s">
        <v>23</v>
      </c>
      <c r="D47" s="44">
        <v>26</v>
      </c>
      <c r="E47" s="44">
        <v>57</v>
      </c>
      <c r="F47" s="44">
        <v>41</v>
      </c>
      <c r="G47" s="44">
        <v>48</v>
      </c>
      <c r="H47" s="44">
        <v>47</v>
      </c>
      <c r="I47" s="44">
        <v>40</v>
      </c>
      <c r="J47" s="44">
        <v>48</v>
      </c>
      <c r="K47" s="44">
        <v>53</v>
      </c>
      <c r="L47" s="44">
        <v>45</v>
      </c>
      <c r="M47" s="44">
        <v>65</v>
      </c>
      <c r="N47" s="44">
        <v>79</v>
      </c>
      <c r="O47" s="44">
        <v>71</v>
      </c>
      <c r="P47" s="56"/>
      <c r="Q47" s="57"/>
    </row>
    <row r="48" spans="1:17" ht="13.5" customHeight="1" x14ac:dyDescent="0.15">
      <c r="A48" s="10"/>
      <c r="B48" s="8" t="s">
        <v>102</v>
      </c>
      <c r="C48" s="30" t="s">
        <v>24</v>
      </c>
      <c r="D48" s="21">
        <v>60</v>
      </c>
      <c r="E48" s="21">
        <v>62</v>
      </c>
      <c r="F48" s="21">
        <v>29</v>
      </c>
      <c r="G48" s="21">
        <v>42</v>
      </c>
      <c r="H48" s="21">
        <v>53</v>
      </c>
      <c r="I48" s="21">
        <v>47</v>
      </c>
      <c r="J48" s="21">
        <v>45</v>
      </c>
      <c r="K48" s="21">
        <v>47</v>
      </c>
      <c r="L48" s="21">
        <v>43</v>
      </c>
      <c r="M48" s="21">
        <v>52</v>
      </c>
      <c r="N48" s="21">
        <v>39</v>
      </c>
      <c r="O48" s="21">
        <v>23</v>
      </c>
      <c r="P48" s="58">
        <f>SUM(D47:O48)</f>
        <v>1162</v>
      </c>
      <c r="Q48" s="59">
        <f>ROUND(P48*1.25,0)</f>
        <v>1453</v>
      </c>
    </row>
    <row r="49" spans="1:17" ht="13.5" customHeight="1" x14ac:dyDescent="0.15">
      <c r="A49" s="12" t="s">
        <v>68</v>
      </c>
      <c r="B49" s="7" t="s">
        <v>103</v>
      </c>
      <c r="C49" s="37" t="s">
        <v>23</v>
      </c>
      <c r="D49" s="20">
        <v>412</v>
      </c>
      <c r="E49" s="20">
        <v>272</v>
      </c>
      <c r="F49" s="20">
        <v>237</v>
      </c>
      <c r="G49" s="20">
        <v>186</v>
      </c>
      <c r="H49" s="20">
        <v>200</v>
      </c>
      <c r="I49" s="20">
        <v>199</v>
      </c>
      <c r="J49" s="20">
        <v>192</v>
      </c>
      <c r="K49" s="20">
        <v>217</v>
      </c>
      <c r="L49" s="20">
        <v>252</v>
      </c>
      <c r="M49" s="20">
        <v>265</v>
      </c>
      <c r="N49" s="20">
        <v>335</v>
      </c>
      <c r="O49" s="20">
        <v>348</v>
      </c>
      <c r="P49" s="56"/>
      <c r="Q49" s="57"/>
    </row>
    <row r="50" spans="1:17" ht="13.5" customHeight="1" x14ac:dyDescent="0.15">
      <c r="A50" s="10"/>
      <c r="B50" s="8" t="s">
        <v>104</v>
      </c>
      <c r="C50" s="38" t="s">
        <v>24</v>
      </c>
      <c r="D50" s="43">
        <v>445</v>
      </c>
      <c r="E50" s="43">
        <v>310</v>
      </c>
      <c r="F50" s="43">
        <v>225</v>
      </c>
      <c r="G50" s="43">
        <v>223</v>
      </c>
      <c r="H50" s="43">
        <v>175</v>
      </c>
      <c r="I50" s="43">
        <v>174</v>
      </c>
      <c r="J50" s="43">
        <v>169</v>
      </c>
      <c r="K50" s="43">
        <v>217</v>
      </c>
      <c r="L50" s="43">
        <v>216</v>
      </c>
      <c r="M50" s="43">
        <v>245</v>
      </c>
      <c r="N50" s="43">
        <v>358</v>
      </c>
      <c r="O50" s="43">
        <v>253</v>
      </c>
      <c r="P50" s="58">
        <f>SUM(D49:O50)</f>
        <v>6125</v>
      </c>
      <c r="Q50" s="59">
        <f>ROUND(P50*1.25,0)</f>
        <v>7656</v>
      </c>
    </row>
    <row r="51" spans="1:17" ht="13.5" customHeight="1" x14ac:dyDescent="0.15">
      <c r="A51" s="12" t="s">
        <v>69</v>
      </c>
      <c r="B51" s="7" t="s">
        <v>105</v>
      </c>
      <c r="C51" s="40" t="s">
        <v>23</v>
      </c>
      <c r="D51" s="44">
        <v>733</v>
      </c>
      <c r="E51" s="44">
        <v>779</v>
      </c>
      <c r="F51" s="44">
        <v>627</v>
      </c>
      <c r="G51" s="44">
        <v>635</v>
      </c>
      <c r="H51" s="44">
        <v>543</v>
      </c>
      <c r="I51" s="44">
        <v>603</v>
      </c>
      <c r="J51" s="44">
        <v>618</v>
      </c>
      <c r="K51" s="44">
        <v>680</v>
      </c>
      <c r="L51" s="44">
        <v>687</v>
      </c>
      <c r="M51" s="44">
        <v>668</v>
      </c>
      <c r="N51" s="44">
        <v>582</v>
      </c>
      <c r="O51" s="44">
        <v>666</v>
      </c>
      <c r="P51" s="56"/>
      <c r="Q51" s="57"/>
    </row>
    <row r="52" spans="1:17" ht="13.5" customHeight="1" x14ac:dyDescent="0.15">
      <c r="A52" s="10"/>
      <c r="B52" s="8" t="s">
        <v>106</v>
      </c>
      <c r="C52" s="30" t="s">
        <v>24</v>
      </c>
      <c r="D52" s="21">
        <v>402</v>
      </c>
      <c r="E52" s="21">
        <v>547</v>
      </c>
      <c r="F52" s="21">
        <v>530</v>
      </c>
      <c r="G52" s="21">
        <v>609</v>
      </c>
      <c r="H52" s="21">
        <v>611</v>
      </c>
      <c r="I52" s="21">
        <v>531</v>
      </c>
      <c r="J52" s="21">
        <v>598</v>
      </c>
      <c r="K52" s="21">
        <v>648</v>
      </c>
      <c r="L52" s="21">
        <v>596</v>
      </c>
      <c r="M52" s="21">
        <v>570</v>
      </c>
      <c r="N52" s="21">
        <v>666</v>
      </c>
      <c r="O52" s="21">
        <v>689</v>
      </c>
      <c r="P52" s="58">
        <f>SUM(D51:O52)</f>
        <v>14818</v>
      </c>
      <c r="Q52" s="59">
        <f>ROUND(P52*1.25,0)</f>
        <v>18523</v>
      </c>
    </row>
    <row r="53" spans="1:17" ht="13.5" customHeight="1" x14ac:dyDescent="0.15">
      <c r="A53" s="23" t="s">
        <v>56</v>
      </c>
      <c r="B53" s="7" t="s">
        <v>108</v>
      </c>
      <c r="C53" s="37" t="s">
        <v>23</v>
      </c>
      <c r="D53" s="20">
        <v>2336</v>
      </c>
      <c r="E53" s="20">
        <v>2185</v>
      </c>
      <c r="F53" s="20">
        <v>2158</v>
      </c>
      <c r="G53" s="20">
        <v>2135</v>
      </c>
      <c r="H53" s="20">
        <v>1849</v>
      </c>
      <c r="I53" s="20">
        <v>1798</v>
      </c>
      <c r="J53" s="20">
        <v>2013</v>
      </c>
      <c r="K53" s="20">
        <v>2012</v>
      </c>
      <c r="L53" s="20">
        <v>1731</v>
      </c>
      <c r="M53" s="20">
        <v>1993</v>
      </c>
      <c r="N53" s="20">
        <v>2250</v>
      </c>
      <c r="O53" s="20">
        <v>2372</v>
      </c>
      <c r="P53" s="60"/>
      <c r="Q53" s="61"/>
    </row>
    <row r="54" spans="1:17" ht="13.5" customHeight="1" x14ac:dyDescent="0.15">
      <c r="A54" s="23"/>
      <c r="B54" s="24" t="s">
        <v>109</v>
      </c>
      <c r="C54" s="38" t="s">
        <v>24</v>
      </c>
      <c r="D54" s="45">
        <v>2756</v>
      </c>
      <c r="E54" s="45">
        <v>1878</v>
      </c>
      <c r="F54" s="45">
        <v>1991</v>
      </c>
      <c r="G54" s="45">
        <v>1784</v>
      </c>
      <c r="H54" s="45">
        <v>1628</v>
      </c>
      <c r="I54" s="45">
        <v>1742</v>
      </c>
      <c r="J54" s="45">
        <v>1967</v>
      </c>
      <c r="K54" s="45">
        <v>1752</v>
      </c>
      <c r="L54" s="45">
        <v>1907</v>
      </c>
      <c r="M54" s="45">
        <v>1941</v>
      </c>
      <c r="N54" s="45">
        <v>2064</v>
      </c>
      <c r="O54" s="45">
        <v>2101</v>
      </c>
      <c r="P54" s="58">
        <f>SUM(D53:O54)</f>
        <v>48343</v>
      </c>
      <c r="Q54" s="59">
        <f>ROUND(P54*1.25,0)</f>
        <v>60429</v>
      </c>
    </row>
    <row r="55" spans="1:17" ht="13.5" customHeight="1" x14ac:dyDescent="0.15">
      <c r="A55" s="12" t="s">
        <v>107</v>
      </c>
      <c r="B55" s="7" t="s">
        <v>110</v>
      </c>
      <c r="C55" s="40" t="s">
        <v>23</v>
      </c>
      <c r="D55" s="44">
        <v>314</v>
      </c>
      <c r="E55" s="44">
        <v>275</v>
      </c>
      <c r="F55" s="44">
        <v>137</v>
      </c>
      <c r="G55" s="44">
        <v>101</v>
      </c>
      <c r="H55" s="44">
        <v>69</v>
      </c>
      <c r="I55" s="44">
        <v>67</v>
      </c>
      <c r="J55" s="44">
        <v>110</v>
      </c>
      <c r="K55" s="44">
        <v>76</v>
      </c>
      <c r="L55" s="44">
        <v>85</v>
      </c>
      <c r="M55" s="44">
        <v>100</v>
      </c>
      <c r="N55" s="44">
        <v>154</v>
      </c>
      <c r="O55" s="44">
        <v>163</v>
      </c>
      <c r="P55" s="56"/>
      <c r="Q55" s="57"/>
    </row>
    <row r="56" spans="1:17" ht="13.5" customHeight="1" x14ac:dyDescent="0.15">
      <c r="A56" s="10"/>
      <c r="B56" s="8" t="s">
        <v>111</v>
      </c>
      <c r="C56" s="30" t="s">
        <v>24</v>
      </c>
      <c r="D56" s="21">
        <v>108</v>
      </c>
      <c r="E56" s="21">
        <v>123</v>
      </c>
      <c r="F56" s="21">
        <v>96</v>
      </c>
      <c r="G56" s="21">
        <v>86</v>
      </c>
      <c r="H56" s="21">
        <v>97</v>
      </c>
      <c r="I56" s="21">
        <v>63</v>
      </c>
      <c r="J56" s="21">
        <v>70</v>
      </c>
      <c r="K56" s="21">
        <v>107</v>
      </c>
      <c r="L56" s="21">
        <v>90</v>
      </c>
      <c r="M56" s="21">
        <v>119</v>
      </c>
      <c r="N56" s="21">
        <v>241</v>
      </c>
      <c r="O56" s="21">
        <v>221</v>
      </c>
      <c r="P56" s="58">
        <f>SUM(D55:O56)</f>
        <v>3072</v>
      </c>
      <c r="Q56" s="59">
        <f>ROUND(P56*1.25,0)</f>
        <v>3840</v>
      </c>
    </row>
    <row r="57" spans="1:17" ht="13.5" customHeight="1" x14ac:dyDescent="0.15">
      <c r="A57" s="12"/>
      <c r="B57" s="7"/>
      <c r="C57" s="3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6"/>
      <c r="Q57" s="57"/>
    </row>
    <row r="58" spans="1:17" ht="13.5" customHeight="1" x14ac:dyDescent="0.15">
      <c r="A58" s="10"/>
      <c r="B58" s="8"/>
      <c r="C58" s="38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58"/>
      <c r="Q58" s="59"/>
    </row>
    <row r="59" spans="1:17" ht="13.5" customHeight="1" x14ac:dyDescent="0.15">
      <c r="A59" s="12"/>
      <c r="B59" s="7"/>
      <c r="C59" s="4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56"/>
      <c r="Q59" s="57"/>
    </row>
    <row r="60" spans="1:17" ht="13.5" customHeight="1" x14ac:dyDescent="0.15">
      <c r="A60" s="10"/>
      <c r="B60" s="8"/>
      <c r="C60" s="3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58"/>
      <c r="Q60" s="59"/>
    </row>
    <row r="61" spans="1:17" ht="13.5" customHeight="1" x14ac:dyDescent="0.15">
      <c r="A61" s="12"/>
      <c r="B61" s="7"/>
      <c r="C61" s="3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6"/>
      <c r="Q61" s="57"/>
    </row>
    <row r="62" spans="1:17" ht="13.5" customHeight="1" x14ac:dyDescent="0.15">
      <c r="A62" s="10"/>
      <c r="B62" s="8"/>
      <c r="C62" s="38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58"/>
      <c r="Q62" s="59"/>
    </row>
    <row r="63" spans="1:17" ht="13.5" customHeight="1" x14ac:dyDescent="0.15">
      <c r="A63" s="12"/>
      <c r="B63" s="7"/>
      <c r="C63" s="40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6"/>
      <c r="Q63" s="57"/>
    </row>
    <row r="64" spans="1:17" ht="13.5" customHeight="1" x14ac:dyDescent="0.15">
      <c r="A64" s="10"/>
      <c r="B64" s="8"/>
      <c r="C64" s="3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58"/>
      <c r="Q64" s="59"/>
    </row>
    <row r="65" spans="1:17" ht="13.5" customHeight="1" x14ac:dyDescent="0.15">
      <c r="A65" s="12"/>
      <c r="B65" s="7"/>
      <c r="C65" s="3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56"/>
      <c r="Q65" s="57"/>
    </row>
    <row r="66" spans="1:17" ht="13.5" customHeight="1" x14ac:dyDescent="0.15">
      <c r="A66" s="10"/>
      <c r="B66" s="8"/>
      <c r="C66" s="38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58"/>
      <c r="Q66" s="59"/>
    </row>
    <row r="67" spans="1:17" ht="13.5" customHeight="1" x14ac:dyDescent="0.15">
      <c r="A67" s="12"/>
      <c r="B67" s="7"/>
      <c r="C67" s="40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4"/>
      <c r="Q67" s="65"/>
    </row>
    <row r="68" spans="1:17" ht="13.5" customHeight="1" x14ac:dyDescent="0.15">
      <c r="A68" s="10"/>
      <c r="B68" s="8"/>
      <c r="C68" s="30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58"/>
      <c r="Q68" s="59"/>
    </row>
    <row r="69" spans="1:17" ht="13.5" customHeight="1" x14ac:dyDescent="0.15">
      <c r="A69" s="12"/>
      <c r="B69" s="7"/>
      <c r="C69" s="37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4"/>
      <c r="Q69" s="65"/>
    </row>
    <row r="70" spans="1:17" ht="13.5" customHeight="1" x14ac:dyDescent="0.15">
      <c r="A70" s="10"/>
      <c r="B70" s="8"/>
      <c r="C70" s="38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7"/>
    </row>
    <row r="71" spans="1:17" ht="13.5" customHeight="1" x14ac:dyDescent="0.15">
      <c r="A71" s="12"/>
      <c r="B71" s="7"/>
      <c r="C71" s="4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56"/>
      <c r="Q71" s="57"/>
    </row>
    <row r="72" spans="1:17" ht="13.5" customHeight="1" x14ac:dyDescent="0.15">
      <c r="A72" s="10"/>
      <c r="C72" s="3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8"/>
      <c r="Q72" s="59"/>
    </row>
    <row r="73" spans="1:17" ht="13.5" customHeight="1" x14ac:dyDescent="0.15">
      <c r="A73" s="12"/>
      <c r="B73" s="7"/>
      <c r="C73" s="3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56"/>
      <c r="Q73" s="57"/>
    </row>
    <row r="74" spans="1:17" ht="13.5" customHeight="1" x14ac:dyDescent="0.15">
      <c r="A74" s="10"/>
      <c r="B74" s="8"/>
      <c r="C74" s="38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58"/>
      <c r="Q74" s="59"/>
    </row>
    <row r="75" spans="1:17" ht="13.5" customHeight="1" x14ac:dyDescent="0.15">
      <c r="A75" s="12"/>
      <c r="B75" s="7"/>
      <c r="C75" s="40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56"/>
      <c r="Q75" s="57"/>
    </row>
    <row r="76" spans="1:17" ht="13.5" customHeight="1" x14ac:dyDescent="0.15">
      <c r="A76" s="10"/>
      <c r="B76" s="8"/>
      <c r="C76" s="3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58"/>
      <c r="Q76" s="59"/>
    </row>
    <row r="77" spans="1:17" ht="13.5" customHeight="1" x14ac:dyDescent="0.15">
      <c r="A77" s="12"/>
      <c r="B77" s="7"/>
      <c r="C77" s="40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56"/>
      <c r="Q77" s="57"/>
    </row>
    <row r="78" spans="1:17" ht="13.5" customHeight="1" x14ac:dyDescent="0.15">
      <c r="A78" s="5"/>
      <c r="B78" s="13"/>
      <c r="C78" s="42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22"/>
    </row>
    <row r="79" spans="1:17" ht="13.35" customHeight="1" x14ac:dyDescent="0.15">
      <c r="B79" s="1"/>
      <c r="M79" s="35" t="s">
        <v>30</v>
      </c>
      <c r="O79" s="32"/>
      <c r="P79" s="32"/>
      <c r="Q79" s="32"/>
    </row>
    <row r="80" spans="1:17" ht="13.15" customHeight="1" x14ac:dyDescent="0.15">
      <c r="A80" s="31"/>
      <c r="B80" s="31"/>
      <c r="C80" s="31"/>
      <c r="D80" s="31"/>
      <c r="E80" s="31"/>
      <c r="F80" s="31"/>
      <c r="G80" s="31"/>
      <c r="H80" s="31"/>
      <c r="I80" s="33"/>
      <c r="J80" s="33"/>
      <c r="K80" s="33"/>
      <c r="M80" s="34" t="s">
        <v>34</v>
      </c>
      <c r="N80" s="33"/>
      <c r="O80" s="31"/>
      <c r="P80" s="31"/>
      <c r="Q80" s="31"/>
    </row>
  </sheetData>
  <mergeCells count="32">
    <mergeCell ref="H43:H44"/>
    <mergeCell ref="I43:I44"/>
    <mergeCell ref="A43:C43"/>
    <mergeCell ref="D43:D44"/>
    <mergeCell ref="E43:E44"/>
    <mergeCell ref="F43:F44"/>
    <mergeCell ref="G43:G44"/>
    <mergeCell ref="D1:I1"/>
    <mergeCell ref="J1:L1"/>
    <mergeCell ref="D41:I41"/>
    <mergeCell ref="J41:L41"/>
    <mergeCell ref="D3:D4"/>
    <mergeCell ref="E3:E4"/>
    <mergeCell ref="F3:F4"/>
    <mergeCell ref="L3:L4"/>
    <mergeCell ref="O3:O4"/>
    <mergeCell ref="G3:G4"/>
    <mergeCell ref="H3:H4"/>
    <mergeCell ref="I3:I4"/>
    <mergeCell ref="J3:J4"/>
    <mergeCell ref="M3:M4"/>
    <mergeCell ref="N3:N4"/>
    <mergeCell ref="A3:C3"/>
    <mergeCell ref="N43:N44"/>
    <mergeCell ref="O43:O44"/>
    <mergeCell ref="J43:J44"/>
    <mergeCell ref="K43:K44"/>
    <mergeCell ref="L43:L44"/>
    <mergeCell ref="M43:M44"/>
    <mergeCell ref="A4:C4"/>
    <mergeCell ref="A44:C44"/>
    <mergeCell ref="K3:K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view="pageBreakPreview" zoomScaleNormal="100" zoomScaleSheetLayoutView="85" workbookViewId="0"/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6" ht="16.899999999999999" customHeight="1" x14ac:dyDescent="0.15">
      <c r="B1" s="3"/>
      <c r="D1" s="85" t="s">
        <v>27</v>
      </c>
      <c r="E1" s="86"/>
      <c r="F1" s="86"/>
      <c r="G1" s="86"/>
      <c r="H1" s="86"/>
      <c r="I1" s="86"/>
      <c r="J1" s="87" t="str">
        <f>自動車!$J$1</f>
        <v>（ 平 成 １９ 年度 ）</v>
      </c>
      <c r="K1" s="87"/>
      <c r="L1" s="87"/>
    </row>
    <row r="2" spans="1:16" ht="13.15" customHeight="1" x14ac:dyDescent="0.15">
      <c r="B2" s="4"/>
      <c r="P2" s="3" t="s">
        <v>8</v>
      </c>
    </row>
    <row r="3" spans="1:16" ht="13.5" customHeight="1" x14ac:dyDescent="0.15">
      <c r="A3" s="77" t="s">
        <v>33</v>
      </c>
      <c r="B3" s="78"/>
      <c r="C3" s="79"/>
      <c r="D3" s="80" t="s">
        <v>10</v>
      </c>
      <c r="E3" s="80" t="s">
        <v>11</v>
      </c>
      <c r="F3" s="80" t="s">
        <v>12</v>
      </c>
      <c r="G3" s="80" t="s">
        <v>13</v>
      </c>
      <c r="H3" s="80" t="s">
        <v>14</v>
      </c>
      <c r="I3" s="80" t="s">
        <v>15</v>
      </c>
      <c r="J3" s="80" t="s">
        <v>16</v>
      </c>
      <c r="K3" s="80" t="s">
        <v>17</v>
      </c>
      <c r="L3" s="80" t="s">
        <v>18</v>
      </c>
      <c r="M3" s="80" t="s">
        <v>19</v>
      </c>
      <c r="N3" s="80" t="s">
        <v>20</v>
      </c>
      <c r="O3" s="80" t="s">
        <v>21</v>
      </c>
      <c r="P3" s="9" t="s">
        <v>31</v>
      </c>
    </row>
    <row r="4" spans="1:16" ht="13.5" customHeight="1" x14ac:dyDescent="0.15">
      <c r="A4" s="82" t="s">
        <v>32</v>
      </c>
      <c r="B4" s="83"/>
      <c r="C4" s="8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" t="s">
        <v>22</v>
      </c>
    </row>
    <row r="5" spans="1:16" ht="13.5" customHeight="1" x14ac:dyDescent="0.15">
      <c r="A5" s="12" t="str">
        <f>(自動車!A5)</f>
        <v>1.</v>
      </c>
      <c r="B5" s="7" t="str">
        <f>(自動車!B5)</f>
        <v>市）二番町線</v>
      </c>
      <c r="C5" s="37" t="s">
        <v>23</v>
      </c>
      <c r="D5" s="14">
        <v>18</v>
      </c>
      <c r="E5" s="14">
        <v>71</v>
      </c>
      <c r="F5" s="14">
        <v>31</v>
      </c>
      <c r="G5" s="14">
        <v>20</v>
      </c>
      <c r="H5" s="14">
        <v>19</v>
      </c>
      <c r="I5" s="14">
        <v>42</v>
      </c>
      <c r="J5" s="14">
        <v>41</v>
      </c>
      <c r="K5" s="14">
        <v>38</v>
      </c>
      <c r="L5" s="14">
        <v>39</v>
      </c>
      <c r="M5" s="14">
        <v>51</v>
      </c>
      <c r="N5" s="14">
        <v>79</v>
      </c>
      <c r="O5" s="14">
        <v>60</v>
      </c>
      <c r="P5" s="15"/>
    </row>
    <row r="6" spans="1:16" ht="13.5" customHeight="1" x14ac:dyDescent="0.15">
      <c r="A6" s="10"/>
      <c r="B6" s="24" t="str">
        <f>(自動車!B6)</f>
        <v>二番町２丁目</v>
      </c>
      <c r="C6" s="38" t="s">
        <v>24</v>
      </c>
      <c r="D6" s="39">
        <v>40</v>
      </c>
      <c r="E6" s="39">
        <v>84</v>
      </c>
      <c r="F6" s="39">
        <v>53</v>
      </c>
      <c r="G6" s="39">
        <v>33</v>
      </c>
      <c r="H6" s="39">
        <v>42</v>
      </c>
      <c r="I6" s="39">
        <v>60</v>
      </c>
      <c r="J6" s="39">
        <v>39</v>
      </c>
      <c r="K6" s="39">
        <v>69</v>
      </c>
      <c r="L6" s="39">
        <v>57</v>
      </c>
      <c r="M6" s="39">
        <v>69</v>
      </c>
      <c r="N6" s="39">
        <v>92</v>
      </c>
      <c r="O6" s="39">
        <v>37</v>
      </c>
      <c r="P6" s="17">
        <f>SUM(D5:O6)</f>
        <v>1184</v>
      </c>
    </row>
    <row r="7" spans="1:16" ht="13.5" customHeight="1" x14ac:dyDescent="0.15">
      <c r="A7" s="12" t="str">
        <f>(自動車!A7)</f>
        <v>2.</v>
      </c>
      <c r="B7" s="7" t="str">
        <f>(自動車!B7)</f>
        <v>市）南北１２０号線</v>
      </c>
      <c r="C7" s="40" t="s">
        <v>23</v>
      </c>
      <c r="D7" s="41">
        <v>12</v>
      </c>
      <c r="E7" s="41">
        <v>39</v>
      </c>
      <c r="F7" s="41">
        <v>12</v>
      </c>
      <c r="G7" s="41">
        <v>7</v>
      </c>
      <c r="H7" s="41">
        <v>5</v>
      </c>
      <c r="I7" s="41">
        <v>11</v>
      </c>
      <c r="J7" s="41">
        <v>10</v>
      </c>
      <c r="K7" s="41">
        <v>9</v>
      </c>
      <c r="L7" s="41">
        <v>1</v>
      </c>
      <c r="M7" s="41">
        <v>16</v>
      </c>
      <c r="N7" s="41">
        <v>32</v>
      </c>
      <c r="O7" s="41">
        <v>16</v>
      </c>
      <c r="P7" s="15"/>
    </row>
    <row r="8" spans="1:16" ht="13.5" customHeight="1" x14ac:dyDescent="0.15">
      <c r="A8" s="10"/>
      <c r="B8" s="24" t="str">
        <f>(自動車!B8)</f>
        <v>堀之内</v>
      </c>
      <c r="C8" s="30" t="s">
        <v>24</v>
      </c>
      <c r="D8" s="16">
        <v>5</v>
      </c>
      <c r="E8" s="16">
        <v>4</v>
      </c>
      <c r="F8" s="16">
        <v>4</v>
      </c>
      <c r="G8" s="16">
        <v>5</v>
      </c>
      <c r="H8" s="16">
        <v>6</v>
      </c>
      <c r="I8" s="16">
        <v>5</v>
      </c>
      <c r="J8" s="16">
        <v>4</v>
      </c>
      <c r="K8" s="16">
        <v>3</v>
      </c>
      <c r="L8" s="16">
        <v>4</v>
      </c>
      <c r="M8" s="16">
        <v>7</v>
      </c>
      <c r="N8" s="16">
        <v>7</v>
      </c>
      <c r="O8" s="16">
        <v>2</v>
      </c>
      <c r="P8" s="17">
        <f>SUM(D7:O8)</f>
        <v>226</v>
      </c>
    </row>
    <row r="9" spans="1:16" ht="13.5" customHeight="1" x14ac:dyDescent="0.15">
      <c r="A9" s="12" t="str">
        <f>(自動車!A9)</f>
        <v>3.</v>
      </c>
      <c r="B9" s="7" t="str">
        <f>(自動車!B9)</f>
        <v>市）三番町線</v>
      </c>
      <c r="C9" s="37" t="s">
        <v>23</v>
      </c>
      <c r="D9" s="14">
        <v>161</v>
      </c>
      <c r="E9" s="14">
        <v>456</v>
      </c>
      <c r="F9" s="14">
        <v>150</v>
      </c>
      <c r="G9" s="14">
        <v>110</v>
      </c>
      <c r="H9" s="14">
        <v>108</v>
      </c>
      <c r="I9" s="14">
        <v>107</v>
      </c>
      <c r="J9" s="14">
        <v>107</v>
      </c>
      <c r="K9" s="14">
        <v>100</v>
      </c>
      <c r="L9" s="14">
        <v>86</v>
      </c>
      <c r="M9" s="14">
        <v>105</v>
      </c>
      <c r="N9" s="14">
        <v>171</v>
      </c>
      <c r="O9" s="14">
        <v>156</v>
      </c>
      <c r="P9" s="15"/>
    </row>
    <row r="10" spans="1:16" ht="13.5" customHeight="1" x14ac:dyDescent="0.15">
      <c r="A10" s="10"/>
      <c r="B10" s="24" t="str">
        <f>(自動車!B10)</f>
        <v>三番町６丁目</v>
      </c>
      <c r="C10" s="38" t="s">
        <v>24</v>
      </c>
      <c r="D10" s="39">
        <v>49</v>
      </c>
      <c r="E10" s="39">
        <v>82</v>
      </c>
      <c r="F10" s="39">
        <v>71</v>
      </c>
      <c r="G10" s="39">
        <v>35</v>
      </c>
      <c r="H10" s="39">
        <v>44</v>
      </c>
      <c r="I10" s="39">
        <v>75</v>
      </c>
      <c r="J10" s="39">
        <v>73</v>
      </c>
      <c r="K10" s="39">
        <v>72</v>
      </c>
      <c r="L10" s="39">
        <v>97</v>
      </c>
      <c r="M10" s="39">
        <v>117</v>
      </c>
      <c r="N10" s="39">
        <v>193</v>
      </c>
      <c r="O10" s="39">
        <v>195</v>
      </c>
      <c r="P10" s="17">
        <f>SUM(D9:O10)</f>
        <v>2920</v>
      </c>
    </row>
    <row r="11" spans="1:16" ht="13.5" customHeight="1" x14ac:dyDescent="0.15">
      <c r="A11" s="12" t="str">
        <f>(自動車!A11)</f>
        <v>4.</v>
      </c>
      <c r="B11" s="7" t="str">
        <f>(自動車!B11)</f>
        <v>市）千舟町高岡線</v>
      </c>
      <c r="C11" s="40" t="s">
        <v>23</v>
      </c>
      <c r="D11" s="41">
        <v>97</v>
      </c>
      <c r="E11" s="41">
        <v>227</v>
      </c>
      <c r="F11" s="41">
        <v>85</v>
      </c>
      <c r="G11" s="41">
        <v>98</v>
      </c>
      <c r="H11" s="41">
        <v>74</v>
      </c>
      <c r="I11" s="41">
        <v>66</v>
      </c>
      <c r="J11" s="41">
        <v>54</v>
      </c>
      <c r="K11" s="41">
        <v>76</v>
      </c>
      <c r="L11" s="41">
        <v>78</v>
      </c>
      <c r="M11" s="41">
        <v>86</v>
      </c>
      <c r="N11" s="41">
        <v>132</v>
      </c>
      <c r="O11" s="41">
        <v>73</v>
      </c>
      <c r="P11" s="15"/>
    </row>
    <row r="12" spans="1:16" ht="13.5" customHeight="1" x14ac:dyDescent="0.15">
      <c r="A12" s="10"/>
      <c r="B12" s="24" t="str">
        <f>(自動車!B12)</f>
        <v>千舟町６丁目</v>
      </c>
      <c r="C12" s="30" t="s">
        <v>24</v>
      </c>
      <c r="D12" s="16">
        <v>28</v>
      </c>
      <c r="E12" s="16">
        <v>56</v>
      </c>
      <c r="F12" s="16">
        <v>18</v>
      </c>
      <c r="G12" s="16">
        <v>17</v>
      </c>
      <c r="H12" s="16">
        <v>28</v>
      </c>
      <c r="I12" s="16">
        <v>42</v>
      </c>
      <c r="J12" s="16">
        <v>42</v>
      </c>
      <c r="K12" s="16">
        <v>47</v>
      </c>
      <c r="L12" s="16">
        <v>74</v>
      </c>
      <c r="M12" s="16">
        <v>87</v>
      </c>
      <c r="N12" s="16">
        <v>111</v>
      </c>
      <c r="O12" s="16">
        <v>125</v>
      </c>
      <c r="P12" s="17">
        <f>SUM(D11:O12)</f>
        <v>1821</v>
      </c>
    </row>
    <row r="13" spans="1:16" ht="13.5" customHeight="1" x14ac:dyDescent="0.15">
      <c r="A13" s="12" t="str">
        <f>(自動車!A13)</f>
        <v>5.</v>
      </c>
      <c r="B13" s="7" t="str">
        <f>(自動車!B13)</f>
        <v>市）松山環状線(東部)</v>
      </c>
      <c r="C13" s="37" t="s">
        <v>23</v>
      </c>
      <c r="D13" s="14">
        <v>560</v>
      </c>
      <c r="E13" s="14">
        <v>589</v>
      </c>
      <c r="F13" s="14">
        <v>228</v>
      </c>
      <c r="G13" s="14">
        <v>149</v>
      </c>
      <c r="H13" s="14">
        <v>132</v>
      </c>
      <c r="I13" s="14">
        <v>162</v>
      </c>
      <c r="J13" s="14">
        <v>124</v>
      </c>
      <c r="K13" s="14">
        <v>134</v>
      </c>
      <c r="L13" s="14">
        <v>135</v>
      </c>
      <c r="M13" s="14">
        <v>250</v>
      </c>
      <c r="N13" s="14">
        <v>267</v>
      </c>
      <c r="O13" s="14">
        <v>192</v>
      </c>
      <c r="P13" s="15"/>
    </row>
    <row r="14" spans="1:16" ht="13.5" customHeight="1" x14ac:dyDescent="0.15">
      <c r="A14" s="10"/>
      <c r="B14" s="24" t="str">
        <f>(自動車!B14)</f>
        <v>樽味１丁目（湯渡橋）</v>
      </c>
      <c r="C14" s="38" t="s">
        <v>24</v>
      </c>
      <c r="D14" s="39">
        <v>105</v>
      </c>
      <c r="E14" s="39">
        <v>290</v>
      </c>
      <c r="F14" s="39">
        <v>78</v>
      </c>
      <c r="G14" s="39">
        <v>154</v>
      </c>
      <c r="H14" s="39">
        <v>130</v>
      </c>
      <c r="I14" s="39">
        <v>164</v>
      </c>
      <c r="J14" s="39">
        <v>110</v>
      </c>
      <c r="K14" s="39">
        <v>156</v>
      </c>
      <c r="L14" s="39">
        <v>190</v>
      </c>
      <c r="M14" s="39">
        <v>243</v>
      </c>
      <c r="N14" s="39">
        <v>325</v>
      </c>
      <c r="O14" s="39">
        <v>416</v>
      </c>
      <c r="P14" s="17">
        <f>SUM(D13:O14)</f>
        <v>5283</v>
      </c>
    </row>
    <row r="15" spans="1:16" ht="13.5" customHeight="1" x14ac:dyDescent="0.15">
      <c r="A15" s="12" t="str">
        <f>(自動車!A15)</f>
        <v>6.</v>
      </c>
      <c r="B15" s="7" t="str">
        <f>(自動車!B15)</f>
        <v>市）千舟町古川線</v>
      </c>
      <c r="C15" s="40" t="s">
        <v>23</v>
      </c>
      <c r="D15" s="41">
        <v>516</v>
      </c>
      <c r="E15" s="41">
        <v>731</v>
      </c>
      <c r="F15" s="41">
        <v>163</v>
      </c>
      <c r="G15" s="41">
        <v>87</v>
      </c>
      <c r="H15" s="41">
        <v>80</v>
      </c>
      <c r="I15" s="41">
        <v>100</v>
      </c>
      <c r="J15" s="41">
        <v>90</v>
      </c>
      <c r="K15" s="41">
        <v>80</v>
      </c>
      <c r="L15" s="41">
        <v>81</v>
      </c>
      <c r="M15" s="41">
        <v>115</v>
      </c>
      <c r="N15" s="41">
        <v>129</v>
      </c>
      <c r="O15" s="41">
        <v>141</v>
      </c>
      <c r="P15" s="15"/>
    </row>
    <row r="16" spans="1:16" ht="13.5" customHeight="1" x14ac:dyDescent="0.15">
      <c r="A16" s="10"/>
      <c r="B16" s="24" t="str">
        <f>(自動車!B16)</f>
        <v>室町１丁目（末広橋）</v>
      </c>
      <c r="C16" s="46" t="s">
        <v>24</v>
      </c>
      <c r="D16" s="25">
        <v>103</v>
      </c>
      <c r="E16" s="25">
        <v>190</v>
      </c>
      <c r="F16" s="25">
        <v>109</v>
      </c>
      <c r="G16" s="25">
        <v>110</v>
      </c>
      <c r="H16" s="25">
        <v>110</v>
      </c>
      <c r="I16" s="25">
        <v>124</v>
      </c>
      <c r="J16" s="25">
        <v>98</v>
      </c>
      <c r="K16" s="25">
        <v>64</v>
      </c>
      <c r="L16" s="25">
        <v>226</v>
      </c>
      <c r="M16" s="25">
        <v>317</v>
      </c>
      <c r="N16" s="25">
        <v>335</v>
      </c>
      <c r="O16" s="25">
        <v>376</v>
      </c>
      <c r="P16" s="17">
        <f>SUM(D15:O16)</f>
        <v>4475</v>
      </c>
    </row>
    <row r="17" spans="1:16" ht="13.5" customHeight="1" x14ac:dyDescent="0.15">
      <c r="A17" s="12" t="str">
        <f>(自動車!A17)</f>
        <v>7.</v>
      </c>
      <c r="B17" s="7" t="str">
        <f>(自動車!B17)</f>
        <v>市）二番町線</v>
      </c>
      <c r="C17" s="40" t="s">
        <v>23</v>
      </c>
      <c r="D17" s="41">
        <v>10</v>
      </c>
      <c r="E17" s="41">
        <v>47</v>
      </c>
      <c r="F17" s="41">
        <v>49</v>
      </c>
      <c r="G17" s="41">
        <v>38</v>
      </c>
      <c r="H17" s="41">
        <v>39</v>
      </c>
      <c r="I17" s="41">
        <v>82</v>
      </c>
      <c r="J17" s="41">
        <v>39</v>
      </c>
      <c r="K17" s="41">
        <v>44</v>
      </c>
      <c r="L17" s="41">
        <v>35</v>
      </c>
      <c r="M17" s="41">
        <v>50</v>
      </c>
      <c r="N17" s="41">
        <v>64</v>
      </c>
      <c r="O17" s="41">
        <v>54</v>
      </c>
      <c r="P17" s="15"/>
    </row>
    <row r="18" spans="1:16" ht="13.5" customHeight="1" x14ac:dyDescent="0.15">
      <c r="A18" s="10"/>
      <c r="B18" s="24" t="str">
        <f>(自動車!B18)</f>
        <v>二番町３丁目</v>
      </c>
      <c r="C18" s="38" t="s">
        <v>24</v>
      </c>
      <c r="D18" s="39">
        <v>57</v>
      </c>
      <c r="E18" s="39">
        <v>156</v>
      </c>
      <c r="F18" s="39">
        <v>36</v>
      </c>
      <c r="G18" s="39">
        <v>43</v>
      </c>
      <c r="H18" s="39">
        <v>33</v>
      </c>
      <c r="I18" s="39">
        <v>59</v>
      </c>
      <c r="J18" s="39">
        <v>47</v>
      </c>
      <c r="K18" s="39">
        <v>40</v>
      </c>
      <c r="L18" s="39">
        <v>39</v>
      </c>
      <c r="M18" s="39">
        <v>62</v>
      </c>
      <c r="N18" s="39">
        <v>71</v>
      </c>
      <c r="O18" s="39">
        <v>64</v>
      </c>
      <c r="P18" s="17">
        <f>SUM(D17:O18)</f>
        <v>1258</v>
      </c>
    </row>
    <row r="19" spans="1:16" ht="13.5" customHeight="1" x14ac:dyDescent="0.15">
      <c r="A19" s="12" t="str">
        <f>(自動車!A19)</f>
        <v>8.</v>
      </c>
      <c r="B19" s="7" t="str">
        <f>(自動車!B19)</f>
        <v>市）八坂３３号線</v>
      </c>
      <c r="C19" s="46" t="s">
        <v>23</v>
      </c>
      <c r="D19" s="25">
        <v>136</v>
      </c>
      <c r="E19" s="25">
        <v>286</v>
      </c>
      <c r="F19" s="25">
        <v>111</v>
      </c>
      <c r="G19" s="25">
        <v>45</v>
      </c>
      <c r="H19" s="25">
        <v>55</v>
      </c>
      <c r="I19" s="25">
        <v>53</v>
      </c>
      <c r="J19" s="25">
        <v>32</v>
      </c>
      <c r="K19" s="25">
        <v>49</v>
      </c>
      <c r="L19" s="25">
        <v>32</v>
      </c>
      <c r="M19" s="25">
        <v>47</v>
      </c>
      <c r="N19" s="25">
        <v>72</v>
      </c>
      <c r="O19" s="25">
        <v>44</v>
      </c>
      <c r="P19" s="15"/>
    </row>
    <row r="20" spans="1:16" ht="13.5" customHeight="1" x14ac:dyDescent="0.15">
      <c r="A20" s="10"/>
      <c r="B20" s="24" t="str">
        <f>(自動車!B20)</f>
        <v>永木町２丁目（中村橋）</v>
      </c>
      <c r="C20" s="38" t="s">
        <v>24</v>
      </c>
      <c r="D20" s="39">
        <v>22</v>
      </c>
      <c r="E20" s="39">
        <v>36</v>
      </c>
      <c r="F20" s="39">
        <v>24</v>
      </c>
      <c r="G20" s="39">
        <v>33</v>
      </c>
      <c r="H20" s="39">
        <v>51</v>
      </c>
      <c r="I20" s="39">
        <v>32</v>
      </c>
      <c r="J20" s="39">
        <v>33</v>
      </c>
      <c r="K20" s="39">
        <v>37</v>
      </c>
      <c r="L20" s="39">
        <v>43</v>
      </c>
      <c r="M20" s="39">
        <v>67</v>
      </c>
      <c r="N20" s="39">
        <v>115</v>
      </c>
      <c r="O20" s="39">
        <v>102</v>
      </c>
      <c r="P20" s="17">
        <f>SUM(D19:O20)</f>
        <v>1557</v>
      </c>
    </row>
    <row r="21" spans="1:16" ht="13.5" customHeight="1" x14ac:dyDescent="0.15">
      <c r="A21" s="12" t="str">
        <f>(自動車!A21)</f>
        <v>9.</v>
      </c>
      <c r="B21" s="7" t="str">
        <f>(自動車!B21)</f>
        <v>市）道後４３号線</v>
      </c>
      <c r="C21" s="40" t="s">
        <v>23</v>
      </c>
      <c r="D21" s="63">
        <v>67</v>
      </c>
      <c r="E21" s="63">
        <v>73</v>
      </c>
      <c r="F21" s="63">
        <v>34</v>
      </c>
      <c r="G21" s="63">
        <v>24</v>
      </c>
      <c r="H21" s="63">
        <v>23</v>
      </c>
      <c r="I21" s="63">
        <v>24</v>
      </c>
      <c r="J21" s="63">
        <v>16</v>
      </c>
      <c r="K21" s="63">
        <v>29</v>
      </c>
      <c r="L21" s="63">
        <v>24</v>
      </c>
      <c r="M21" s="63">
        <v>31</v>
      </c>
      <c r="N21" s="63">
        <v>34</v>
      </c>
      <c r="O21" s="63">
        <v>14</v>
      </c>
      <c r="P21" s="65"/>
    </row>
    <row r="22" spans="1:16" ht="13.5" customHeight="1" x14ac:dyDescent="0.15">
      <c r="A22" s="10"/>
      <c r="B22" s="24" t="str">
        <f>(自動車!B22)</f>
        <v>道後湯之町</v>
      </c>
      <c r="C22" s="30" t="s">
        <v>24</v>
      </c>
      <c r="D22" s="66">
        <v>16</v>
      </c>
      <c r="E22" s="66">
        <v>13</v>
      </c>
      <c r="F22" s="66">
        <v>21</v>
      </c>
      <c r="G22" s="66">
        <v>18</v>
      </c>
      <c r="H22" s="66">
        <v>18</v>
      </c>
      <c r="I22" s="66">
        <v>29</v>
      </c>
      <c r="J22" s="66">
        <v>7</v>
      </c>
      <c r="K22" s="66">
        <v>18</v>
      </c>
      <c r="L22" s="66">
        <v>31</v>
      </c>
      <c r="M22" s="66">
        <v>35</v>
      </c>
      <c r="N22" s="66">
        <v>28</v>
      </c>
      <c r="O22" s="66">
        <v>27</v>
      </c>
      <c r="P22" s="17">
        <f>SUM(D21:O22)</f>
        <v>654</v>
      </c>
    </row>
    <row r="23" spans="1:16" ht="13.5" customHeight="1" x14ac:dyDescent="0.15">
      <c r="A23" s="12" t="str">
        <f>(自動車!A23)</f>
        <v>10.</v>
      </c>
      <c r="B23" s="7" t="str">
        <f>(自動車!B23)</f>
        <v>市）八坂１号線</v>
      </c>
      <c r="C23" s="37" t="s">
        <v>23</v>
      </c>
      <c r="D23" s="63">
        <v>22</v>
      </c>
      <c r="E23" s="63">
        <v>15</v>
      </c>
      <c r="F23" s="63">
        <v>10</v>
      </c>
      <c r="G23" s="63">
        <v>1</v>
      </c>
      <c r="H23" s="63">
        <v>8</v>
      </c>
      <c r="I23" s="63">
        <v>1</v>
      </c>
      <c r="J23" s="63">
        <v>4</v>
      </c>
      <c r="K23" s="63">
        <v>1</v>
      </c>
      <c r="L23" s="63">
        <v>18</v>
      </c>
      <c r="M23" s="63">
        <v>4</v>
      </c>
      <c r="N23" s="63">
        <v>19</v>
      </c>
      <c r="O23" s="63">
        <v>10</v>
      </c>
      <c r="P23" s="65"/>
    </row>
    <row r="24" spans="1:16" ht="13.5" customHeight="1" x14ac:dyDescent="0.15">
      <c r="A24" s="10"/>
      <c r="B24" s="24" t="str">
        <f>(自動車!B24)</f>
        <v>柳井町１丁目</v>
      </c>
      <c r="C24" s="38" t="s">
        <v>24</v>
      </c>
      <c r="D24" s="66">
        <v>10</v>
      </c>
      <c r="E24" s="66">
        <v>15</v>
      </c>
      <c r="F24" s="66">
        <v>11</v>
      </c>
      <c r="G24" s="66">
        <v>7</v>
      </c>
      <c r="H24" s="66">
        <v>11</v>
      </c>
      <c r="I24" s="66">
        <v>0</v>
      </c>
      <c r="J24" s="66">
        <v>8</v>
      </c>
      <c r="K24" s="66">
        <v>9</v>
      </c>
      <c r="L24" s="66">
        <v>8</v>
      </c>
      <c r="M24" s="66">
        <v>23</v>
      </c>
      <c r="N24" s="66">
        <v>11</v>
      </c>
      <c r="O24" s="66">
        <v>8</v>
      </c>
      <c r="P24" s="17">
        <f>SUM(D23:O24)</f>
        <v>234</v>
      </c>
    </row>
    <row r="25" spans="1:16" ht="13.5" customHeight="1" x14ac:dyDescent="0.15">
      <c r="A25" s="12" t="str">
        <f>(自動車!A25)</f>
        <v>11.</v>
      </c>
      <c r="B25" s="7" t="str">
        <f>(自動車!B25)</f>
        <v>市）素鵞１０７号線</v>
      </c>
      <c r="C25" s="40" t="s">
        <v>23</v>
      </c>
      <c r="D25" s="63">
        <v>52</v>
      </c>
      <c r="E25" s="63">
        <v>49</v>
      </c>
      <c r="F25" s="63">
        <v>22</v>
      </c>
      <c r="G25" s="63">
        <v>16</v>
      </c>
      <c r="H25" s="63">
        <v>19</v>
      </c>
      <c r="I25" s="63">
        <v>17</v>
      </c>
      <c r="J25" s="63">
        <v>9</v>
      </c>
      <c r="K25" s="63">
        <v>16</v>
      </c>
      <c r="L25" s="63">
        <v>10</v>
      </c>
      <c r="M25" s="63">
        <v>14</v>
      </c>
      <c r="N25" s="63">
        <v>17</v>
      </c>
      <c r="O25" s="63">
        <v>15</v>
      </c>
      <c r="P25" s="65"/>
    </row>
    <row r="26" spans="1:16" ht="13.5" customHeight="1" x14ac:dyDescent="0.15">
      <c r="A26" s="10"/>
      <c r="B26" s="24" t="str">
        <f>(自動車!B26)</f>
        <v>立花１丁目</v>
      </c>
      <c r="C26" s="46" t="s">
        <v>24</v>
      </c>
      <c r="D26" s="66">
        <v>19</v>
      </c>
      <c r="E26" s="66">
        <v>15</v>
      </c>
      <c r="F26" s="66">
        <v>22</v>
      </c>
      <c r="G26" s="66">
        <v>7</v>
      </c>
      <c r="H26" s="66">
        <v>7</v>
      </c>
      <c r="I26" s="66">
        <v>12</v>
      </c>
      <c r="J26" s="66">
        <v>17</v>
      </c>
      <c r="K26" s="66">
        <v>9</v>
      </c>
      <c r="L26" s="66">
        <v>21</v>
      </c>
      <c r="M26" s="66">
        <v>23</v>
      </c>
      <c r="N26" s="66">
        <v>24</v>
      </c>
      <c r="O26" s="66">
        <v>12</v>
      </c>
      <c r="P26" s="17">
        <f>SUM(D25:O26)</f>
        <v>444</v>
      </c>
    </row>
    <row r="27" spans="1:16" ht="13.5" customHeight="1" x14ac:dyDescent="0.15">
      <c r="A27" s="12" t="str">
        <f>(自動車!A27)</f>
        <v>12.</v>
      </c>
      <c r="B27" s="7" t="str">
        <f>(自動車!B27)</f>
        <v>堀之内公園内</v>
      </c>
      <c r="C27" s="40" t="s">
        <v>23</v>
      </c>
      <c r="D27" s="41">
        <v>123</v>
      </c>
      <c r="E27" s="41">
        <v>237</v>
      </c>
      <c r="F27" s="41">
        <v>126</v>
      </c>
      <c r="G27" s="41">
        <v>79</v>
      </c>
      <c r="H27" s="41">
        <v>66</v>
      </c>
      <c r="I27" s="41">
        <v>72</v>
      </c>
      <c r="J27" s="41">
        <v>60</v>
      </c>
      <c r="K27" s="14">
        <v>71</v>
      </c>
      <c r="L27" s="14">
        <v>91</v>
      </c>
      <c r="M27" s="14">
        <v>105</v>
      </c>
      <c r="N27" s="14">
        <v>53</v>
      </c>
      <c r="O27" s="14">
        <v>221</v>
      </c>
      <c r="P27" s="15"/>
    </row>
    <row r="28" spans="1:16" ht="13.5" customHeight="1" x14ac:dyDescent="0.15">
      <c r="A28" s="10"/>
      <c r="B28" s="24" t="str">
        <f>(自動車!B28)</f>
        <v>堀之内（南堀端停留所前）</v>
      </c>
      <c r="C28" s="30" t="s">
        <v>24</v>
      </c>
      <c r="D28" s="16">
        <v>132</v>
      </c>
      <c r="E28" s="16">
        <v>222</v>
      </c>
      <c r="F28" s="16">
        <v>101</v>
      </c>
      <c r="G28" s="16">
        <v>99</v>
      </c>
      <c r="H28" s="16">
        <v>66</v>
      </c>
      <c r="I28" s="16">
        <v>77</v>
      </c>
      <c r="J28" s="16">
        <v>56</v>
      </c>
      <c r="K28" s="39">
        <v>92</v>
      </c>
      <c r="L28" s="39">
        <v>99</v>
      </c>
      <c r="M28" s="39">
        <v>121</v>
      </c>
      <c r="N28" s="39">
        <v>176</v>
      </c>
      <c r="O28" s="39">
        <v>160</v>
      </c>
      <c r="P28" s="17">
        <f>SUM(D27:O28)</f>
        <v>2705</v>
      </c>
    </row>
    <row r="29" spans="1:16" ht="13.5" customHeight="1" x14ac:dyDescent="0.15">
      <c r="A29" s="12" t="str">
        <f>(自動車!A29)</f>
        <v>13.</v>
      </c>
      <c r="B29" s="7" t="str">
        <f>(自動車!B29)</f>
        <v>堀之内公園内</v>
      </c>
      <c r="C29" s="37" t="s">
        <v>23</v>
      </c>
      <c r="D29" s="14">
        <v>384</v>
      </c>
      <c r="E29" s="14">
        <v>1053</v>
      </c>
      <c r="F29" s="14">
        <v>209</v>
      </c>
      <c r="G29" s="14">
        <v>134</v>
      </c>
      <c r="H29" s="14">
        <v>90</v>
      </c>
      <c r="I29" s="14">
        <v>125</v>
      </c>
      <c r="J29" s="14">
        <v>39</v>
      </c>
      <c r="K29" s="14">
        <v>92</v>
      </c>
      <c r="L29" s="14">
        <v>111</v>
      </c>
      <c r="M29" s="14">
        <v>123</v>
      </c>
      <c r="N29" s="14">
        <v>169</v>
      </c>
      <c r="O29" s="14">
        <v>133</v>
      </c>
      <c r="P29" s="15"/>
    </row>
    <row r="30" spans="1:16" ht="13.5" customHeight="1" x14ac:dyDescent="0.15">
      <c r="A30" s="10"/>
      <c r="B30" s="24" t="str">
        <f>(自動車!B30)</f>
        <v>堀之内（愛媛県庁前）</v>
      </c>
      <c r="C30" s="38" t="s">
        <v>24</v>
      </c>
      <c r="D30" s="39">
        <v>96</v>
      </c>
      <c r="E30" s="39">
        <v>158</v>
      </c>
      <c r="F30" s="39">
        <v>121</v>
      </c>
      <c r="G30" s="39">
        <v>82</v>
      </c>
      <c r="H30" s="39">
        <v>85</v>
      </c>
      <c r="I30" s="39">
        <v>98</v>
      </c>
      <c r="J30" s="39">
        <v>67</v>
      </c>
      <c r="K30" s="39">
        <v>88</v>
      </c>
      <c r="L30" s="39">
        <v>194</v>
      </c>
      <c r="M30" s="39">
        <v>212</v>
      </c>
      <c r="N30" s="39">
        <v>480</v>
      </c>
      <c r="O30" s="39">
        <v>331</v>
      </c>
      <c r="P30" s="17">
        <f>SUM(D29:O30)</f>
        <v>4674</v>
      </c>
    </row>
    <row r="31" spans="1:16" ht="13.5" customHeight="1" x14ac:dyDescent="0.15">
      <c r="A31" s="12" t="str">
        <f>(自動車!A31)</f>
        <v>14.</v>
      </c>
      <c r="B31" s="7" t="str">
        <f>(自動車!B31)</f>
        <v>堀之内公園内</v>
      </c>
      <c r="C31" s="40" t="s">
        <v>23</v>
      </c>
      <c r="D31" s="41">
        <v>254</v>
      </c>
      <c r="E31" s="41">
        <v>536</v>
      </c>
      <c r="F31" s="41">
        <v>186</v>
      </c>
      <c r="G31" s="41">
        <v>86</v>
      </c>
      <c r="H31" s="41">
        <v>56</v>
      </c>
      <c r="I31" s="41">
        <v>66</v>
      </c>
      <c r="J31" s="41">
        <v>70</v>
      </c>
      <c r="K31" s="41">
        <v>59</v>
      </c>
      <c r="L31" s="41">
        <v>61</v>
      </c>
      <c r="M31" s="41">
        <v>66</v>
      </c>
      <c r="N31" s="41">
        <v>93</v>
      </c>
      <c r="O31" s="41">
        <v>96</v>
      </c>
      <c r="P31" s="15"/>
    </row>
    <row r="32" spans="1:16" ht="13.5" customHeight="1" x14ac:dyDescent="0.15">
      <c r="A32" s="10"/>
      <c r="B32" s="24" t="str">
        <f>(自動車!B32)</f>
        <v>堀之内（本町１交差点付近）</v>
      </c>
      <c r="C32" s="30" t="s">
        <v>24</v>
      </c>
      <c r="D32" s="16">
        <v>55</v>
      </c>
      <c r="E32" s="16">
        <v>131</v>
      </c>
      <c r="F32" s="16">
        <v>84</v>
      </c>
      <c r="G32" s="16">
        <v>56</v>
      </c>
      <c r="H32" s="16">
        <v>67</v>
      </c>
      <c r="I32" s="16">
        <v>70</v>
      </c>
      <c r="J32" s="16">
        <v>58</v>
      </c>
      <c r="K32" s="16">
        <v>70</v>
      </c>
      <c r="L32" s="16">
        <v>155</v>
      </c>
      <c r="M32" s="16">
        <v>180</v>
      </c>
      <c r="N32" s="16">
        <v>289</v>
      </c>
      <c r="O32" s="16">
        <v>257</v>
      </c>
      <c r="P32" s="17">
        <f>SUM(D31:O32)</f>
        <v>3101</v>
      </c>
    </row>
    <row r="33" spans="1:16" ht="13.5" customHeight="1" x14ac:dyDescent="0.15">
      <c r="A33" s="12" t="str">
        <f>(自動車!A33)</f>
        <v>15.</v>
      </c>
      <c r="B33" s="7" t="str">
        <f>(自動車!B33)</f>
        <v>堀之内公園内</v>
      </c>
      <c r="C33" s="37" t="s">
        <v>23</v>
      </c>
      <c r="D33" s="14">
        <v>39</v>
      </c>
      <c r="E33" s="14">
        <v>96</v>
      </c>
      <c r="F33" s="14">
        <v>56</v>
      </c>
      <c r="G33" s="14">
        <v>57</v>
      </c>
      <c r="H33" s="14">
        <v>71</v>
      </c>
      <c r="I33" s="14">
        <v>59</v>
      </c>
      <c r="J33" s="14">
        <v>45</v>
      </c>
      <c r="K33" s="14">
        <v>69</v>
      </c>
      <c r="L33" s="14">
        <v>92</v>
      </c>
      <c r="M33" s="14">
        <v>104</v>
      </c>
      <c r="N33" s="14">
        <v>219</v>
      </c>
      <c r="O33" s="14">
        <v>159</v>
      </c>
      <c r="P33" s="15"/>
    </row>
    <row r="34" spans="1:16" ht="13.5" customHeight="1" x14ac:dyDescent="0.15">
      <c r="A34" s="23"/>
      <c r="B34" s="24" t="str">
        <f>(自動車!B34)</f>
        <v>堀之内（三崎商店前）</v>
      </c>
      <c r="C34" s="38" t="s">
        <v>24</v>
      </c>
      <c r="D34" s="39">
        <v>203</v>
      </c>
      <c r="E34" s="39">
        <v>570</v>
      </c>
      <c r="F34" s="39">
        <v>174</v>
      </c>
      <c r="G34" s="39">
        <v>115</v>
      </c>
      <c r="H34" s="39">
        <v>78</v>
      </c>
      <c r="I34" s="39">
        <v>58</v>
      </c>
      <c r="J34" s="39">
        <v>69</v>
      </c>
      <c r="K34" s="39">
        <v>89</v>
      </c>
      <c r="L34" s="39">
        <v>96</v>
      </c>
      <c r="M34" s="39">
        <v>126</v>
      </c>
      <c r="N34" s="39">
        <v>155</v>
      </c>
      <c r="O34" s="39">
        <v>109</v>
      </c>
      <c r="P34" s="17">
        <f>SUM(D33:O34)</f>
        <v>2908</v>
      </c>
    </row>
    <row r="35" spans="1:16" ht="13.5" customHeight="1" x14ac:dyDescent="0.15">
      <c r="A35" s="12" t="str">
        <f>(自動車!A35)</f>
        <v>16.</v>
      </c>
      <c r="B35" s="7" t="str">
        <f>(自動車!B35)</f>
        <v>市）道後１８４号線</v>
      </c>
      <c r="C35" s="40" t="s">
        <v>23</v>
      </c>
      <c r="D35" s="41">
        <v>25</v>
      </c>
      <c r="E35" s="41">
        <v>47</v>
      </c>
      <c r="F35" s="41">
        <v>15</v>
      </c>
      <c r="G35" s="41">
        <v>36</v>
      </c>
      <c r="H35" s="41">
        <v>43</v>
      </c>
      <c r="I35" s="41">
        <v>25</v>
      </c>
      <c r="J35" s="41">
        <v>47</v>
      </c>
      <c r="K35" s="41">
        <v>30</v>
      </c>
      <c r="L35" s="41">
        <v>37</v>
      </c>
      <c r="M35" s="41">
        <v>28</v>
      </c>
      <c r="N35" s="41">
        <v>44</v>
      </c>
      <c r="O35" s="41">
        <v>24</v>
      </c>
      <c r="P35" s="15"/>
    </row>
    <row r="36" spans="1:16" ht="13.5" customHeight="1" x14ac:dyDescent="0.15">
      <c r="A36" s="10"/>
      <c r="B36" s="24" t="str">
        <f>(自動車!B36)</f>
        <v>道後湯之町</v>
      </c>
      <c r="C36" s="30" t="s">
        <v>24</v>
      </c>
      <c r="D36" s="16">
        <v>29</v>
      </c>
      <c r="E36" s="16">
        <v>25</v>
      </c>
      <c r="F36" s="16">
        <v>33</v>
      </c>
      <c r="G36" s="16">
        <v>31</v>
      </c>
      <c r="H36" s="16">
        <v>44</v>
      </c>
      <c r="I36" s="16">
        <v>32</v>
      </c>
      <c r="J36" s="16">
        <v>39</v>
      </c>
      <c r="K36" s="16">
        <v>26</v>
      </c>
      <c r="L36" s="16">
        <v>30</v>
      </c>
      <c r="M36" s="16">
        <v>38</v>
      </c>
      <c r="N36" s="16">
        <v>35</v>
      </c>
      <c r="O36" s="16">
        <v>28</v>
      </c>
      <c r="P36" s="17">
        <f>SUM(D35:O36)</f>
        <v>791</v>
      </c>
    </row>
    <row r="37" spans="1:16" ht="13.5" customHeight="1" x14ac:dyDescent="0.15">
      <c r="A37" s="12" t="str">
        <f>(自動車!A37)</f>
        <v>17.</v>
      </c>
      <c r="B37" s="7" t="str">
        <f>(自動車!B37)</f>
        <v>市）石井９３号線</v>
      </c>
      <c r="C37" s="40" t="s">
        <v>23</v>
      </c>
      <c r="D37" s="41">
        <v>2</v>
      </c>
      <c r="E37" s="41">
        <v>1</v>
      </c>
      <c r="F37" s="41">
        <v>6</v>
      </c>
      <c r="G37" s="41">
        <v>15</v>
      </c>
      <c r="H37" s="41">
        <v>84</v>
      </c>
      <c r="I37" s="41">
        <v>21</v>
      </c>
      <c r="J37" s="41">
        <v>3</v>
      </c>
      <c r="K37" s="41">
        <v>4</v>
      </c>
      <c r="L37" s="41">
        <v>1</v>
      </c>
      <c r="M37" s="41">
        <v>0</v>
      </c>
      <c r="N37" s="41">
        <v>7</v>
      </c>
      <c r="O37" s="41">
        <v>11</v>
      </c>
      <c r="P37" s="15"/>
    </row>
    <row r="38" spans="1:16" ht="13.5" customHeight="1" x14ac:dyDescent="0.15">
      <c r="A38" s="5"/>
      <c r="B38" s="13" t="str">
        <f>(自動車!B38)</f>
        <v>古川南３丁目（一ノ宮橋）</v>
      </c>
      <c r="C38" s="42" t="s">
        <v>24</v>
      </c>
      <c r="D38" s="18">
        <v>15</v>
      </c>
      <c r="E38" s="18">
        <v>56</v>
      </c>
      <c r="F38" s="18">
        <v>1</v>
      </c>
      <c r="G38" s="18">
        <v>0</v>
      </c>
      <c r="H38" s="18">
        <v>3</v>
      </c>
      <c r="I38" s="18">
        <v>9</v>
      </c>
      <c r="J38" s="18">
        <v>6</v>
      </c>
      <c r="K38" s="18">
        <v>1</v>
      </c>
      <c r="L38" s="18">
        <v>2</v>
      </c>
      <c r="M38" s="18">
        <v>2</v>
      </c>
      <c r="N38" s="18">
        <v>1</v>
      </c>
      <c r="O38" s="18">
        <v>3</v>
      </c>
      <c r="P38" s="19">
        <f>SUM(D37:O38)</f>
        <v>254</v>
      </c>
    </row>
    <row r="39" spans="1:16" ht="13.15" customHeight="1" x14ac:dyDescent="0.15">
      <c r="B39" s="36"/>
      <c r="M39" s="35"/>
      <c r="O39" s="32"/>
      <c r="P39" s="32"/>
    </row>
    <row r="40" spans="1:16" ht="13.15" customHeight="1" x14ac:dyDescent="0.15">
      <c r="A40" s="31"/>
      <c r="B40" s="31"/>
      <c r="C40" s="31"/>
      <c r="D40" s="31"/>
      <c r="E40" s="31"/>
      <c r="F40" s="31"/>
      <c r="G40" s="31"/>
      <c r="H40" s="31"/>
      <c r="I40" s="33"/>
      <c r="J40" s="33"/>
      <c r="K40" s="33"/>
      <c r="L40" s="34" t="s">
        <v>34</v>
      </c>
      <c r="N40" s="33"/>
      <c r="O40" s="31"/>
      <c r="P40" s="31"/>
    </row>
    <row r="41" spans="1:16" ht="16.899999999999999" customHeight="1" x14ac:dyDescent="0.15">
      <c r="B41" s="3"/>
      <c r="D41" s="85" t="s">
        <v>27</v>
      </c>
      <c r="E41" s="86"/>
      <c r="F41" s="86"/>
      <c r="G41" s="86"/>
      <c r="H41" s="86"/>
      <c r="I41" s="86"/>
      <c r="J41" s="87" t="str">
        <f>$J$1</f>
        <v>（ 平 成 １９ 年度 ）</v>
      </c>
      <c r="K41" s="87"/>
      <c r="L41" s="87"/>
    </row>
    <row r="42" spans="1:16" ht="13.15" customHeight="1" x14ac:dyDescent="0.15">
      <c r="B42" s="4"/>
      <c r="P42" s="3" t="s">
        <v>8</v>
      </c>
    </row>
    <row r="43" spans="1:16" ht="13.5" customHeight="1" x14ac:dyDescent="0.15">
      <c r="A43" s="77" t="s">
        <v>33</v>
      </c>
      <c r="B43" s="78"/>
      <c r="C43" s="79"/>
      <c r="D43" s="80" t="s">
        <v>10</v>
      </c>
      <c r="E43" s="80" t="s">
        <v>11</v>
      </c>
      <c r="F43" s="80" t="s">
        <v>12</v>
      </c>
      <c r="G43" s="80" t="s">
        <v>13</v>
      </c>
      <c r="H43" s="80" t="s">
        <v>14</v>
      </c>
      <c r="I43" s="80" t="s">
        <v>15</v>
      </c>
      <c r="J43" s="80" t="s">
        <v>16</v>
      </c>
      <c r="K43" s="80" t="s">
        <v>17</v>
      </c>
      <c r="L43" s="80" t="s">
        <v>18</v>
      </c>
      <c r="M43" s="80" t="s">
        <v>19</v>
      </c>
      <c r="N43" s="80" t="s">
        <v>20</v>
      </c>
      <c r="O43" s="80" t="s">
        <v>21</v>
      </c>
      <c r="P43" s="9" t="s">
        <v>31</v>
      </c>
    </row>
    <row r="44" spans="1:16" ht="13.5" customHeight="1" x14ac:dyDescent="0.15">
      <c r="A44" s="82" t="s">
        <v>32</v>
      </c>
      <c r="B44" s="83"/>
      <c r="C44" s="84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1" t="s">
        <v>22</v>
      </c>
    </row>
    <row r="45" spans="1:16" ht="13.5" customHeight="1" x14ac:dyDescent="0.15">
      <c r="A45" s="12" t="str">
        <f>(自動車!A45)</f>
        <v>18.</v>
      </c>
      <c r="B45" s="7" t="str">
        <f>(自動車!B45)</f>
        <v>市）宮前２１号線</v>
      </c>
      <c r="C45" s="37" t="s">
        <v>23</v>
      </c>
      <c r="D45" s="51">
        <v>129</v>
      </c>
      <c r="E45" s="51">
        <v>145</v>
      </c>
      <c r="F45" s="51">
        <v>15</v>
      </c>
      <c r="G45" s="51">
        <v>13</v>
      </c>
      <c r="H45" s="51">
        <v>9</v>
      </c>
      <c r="I45" s="51">
        <v>9</v>
      </c>
      <c r="J45" s="51">
        <v>17</v>
      </c>
      <c r="K45" s="51">
        <v>9</v>
      </c>
      <c r="L45" s="51">
        <v>18</v>
      </c>
      <c r="M45" s="51">
        <v>28</v>
      </c>
      <c r="N45" s="51">
        <v>12</v>
      </c>
      <c r="O45" s="51">
        <v>13</v>
      </c>
      <c r="P45" s="15"/>
    </row>
    <row r="46" spans="1:16" ht="13.5" customHeight="1" x14ac:dyDescent="0.15">
      <c r="A46" s="10"/>
      <c r="B46" s="24" t="str">
        <f>(自動車!B46)</f>
        <v>吉野町</v>
      </c>
      <c r="C46" s="38" t="s">
        <v>24</v>
      </c>
      <c r="D46" s="52">
        <v>14</v>
      </c>
      <c r="E46" s="52">
        <v>25</v>
      </c>
      <c r="F46" s="52">
        <v>5</v>
      </c>
      <c r="G46" s="52">
        <v>14</v>
      </c>
      <c r="H46" s="52">
        <v>33</v>
      </c>
      <c r="I46" s="52">
        <v>60</v>
      </c>
      <c r="J46" s="52">
        <v>17</v>
      </c>
      <c r="K46" s="52">
        <v>18</v>
      </c>
      <c r="L46" s="52">
        <v>24</v>
      </c>
      <c r="M46" s="52">
        <v>90</v>
      </c>
      <c r="N46" s="52">
        <v>75</v>
      </c>
      <c r="O46" s="52">
        <v>28</v>
      </c>
      <c r="P46" s="17">
        <f>SUM(D45:O46)</f>
        <v>820</v>
      </c>
    </row>
    <row r="47" spans="1:16" ht="13.5" customHeight="1" x14ac:dyDescent="0.15">
      <c r="A47" s="12" t="str">
        <f>(自動車!A47)</f>
        <v>19.</v>
      </c>
      <c r="B47" s="7" t="str">
        <f>(自動車!B47)</f>
        <v>市）石井２２８号線</v>
      </c>
      <c r="C47" s="40" t="s">
        <v>23</v>
      </c>
      <c r="D47" s="63">
        <v>30</v>
      </c>
      <c r="E47" s="63">
        <v>21</v>
      </c>
      <c r="F47" s="63">
        <v>6</v>
      </c>
      <c r="G47" s="63">
        <v>3</v>
      </c>
      <c r="H47" s="63">
        <v>11</v>
      </c>
      <c r="I47" s="63">
        <v>27</v>
      </c>
      <c r="J47" s="63">
        <v>13</v>
      </c>
      <c r="K47" s="63">
        <v>13</v>
      </c>
      <c r="L47" s="63">
        <v>29</v>
      </c>
      <c r="M47" s="63">
        <v>33</v>
      </c>
      <c r="N47" s="63">
        <v>53</v>
      </c>
      <c r="O47" s="63">
        <v>55</v>
      </c>
      <c r="P47" s="65"/>
    </row>
    <row r="48" spans="1:16" ht="13.5" customHeight="1" x14ac:dyDescent="0.15">
      <c r="A48" s="10"/>
      <c r="B48" s="24" t="str">
        <f>(自動車!B48)</f>
        <v>和泉南１丁目</v>
      </c>
      <c r="C48" s="30" t="s">
        <v>24</v>
      </c>
      <c r="D48" s="66">
        <v>131</v>
      </c>
      <c r="E48" s="66">
        <v>112</v>
      </c>
      <c r="F48" s="66">
        <v>14</v>
      </c>
      <c r="G48" s="66">
        <v>9</v>
      </c>
      <c r="H48" s="66">
        <v>3</v>
      </c>
      <c r="I48" s="66">
        <v>8</v>
      </c>
      <c r="J48" s="66">
        <v>10</v>
      </c>
      <c r="K48" s="66">
        <v>13</v>
      </c>
      <c r="L48" s="66">
        <v>13</v>
      </c>
      <c r="M48" s="66">
        <v>27</v>
      </c>
      <c r="N48" s="66">
        <v>36</v>
      </c>
      <c r="O48" s="66">
        <v>29</v>
      </c>
      <c r="P48" s="17">
        <f>SUM(D47:O48)</f>
        <v>699</v>
      </c>
    </row>
    <row r="49" spans="1:16" ht="13.5" customHeight="1" x14ac:dyDescent="0.15">
      <c r="A49" s="12" t="str">
        <f>(自動車!A49)</f>
        <v>20.</v>
      </c>
      <c r="B49" s="7" t="str">
        <f>(自動車!B49)</f>
        <v>市）潮見１０８号線</v>
      </c>
      <c r="C49" s="37" t="s">
        <v>23</v>
      </c>
      <c r="D49" s="63" t="s">
        <v>54</v>
      </c>
      <c r="E49" s="63" t="s">
        <v>54</v>
      </c>
      <c r="F49" s="63" t="s">
        <v>54</v>
      </c>
      <c r="G49" s="63" t="s">
        <v>54</v>
      </c>
      <c r="H49" s="63" t="s">
        <v>54</v>
      </c>
      <c r="I49" s="63" t="s">
        <v>54</v>
      </c>
      <c r="J49" s="63" t="s">
        <v>54</v>
      </c>
      <c r="K49" s="63" t="s">
        <v>54</v>
      </c>
      <c r="L49" s="63" t="s">
        <v>54</v>
      </c>
      <c r="M49" s="63" t="s">
        <v>54</v>
      </c>
      <c r="N49" s="63" t="s">
        <v>54</v>
      </c>
      <c r="O49" s="63" t="s">
        <v>54</v>
      </c>
      <c r="P49" s="65"/>
    </row>
    <row r="50" spans="1:16" ht="13.5" customHeight="1" x14ac:dyDescent="0.15">
      <c r="A50" s="10"/>
      <c r="B50" s="24" t="str">
        <f>(自動車!B50)</f>
        <v>白水台３丁目</v>
      </c>
      <c r="C50" s="38" t="s">
        <v>24</v>
      </c>
      <c r="D50" s="66" t="s">
        <v>54</v>
      </c>
      <c r="E50" s="66" t="s">
        <v>54</v>
      </c>
      <c r="F50" s="66" t="s">
        <v>54</v>
      </c>
      <c r="G50" s="66" t="s">
        <v>54</v>
      </c>
      <c r="H50" s="66" t="s">
        <v>54</v>
      </c>
      <c r="I50" s="66" t="s">
        <v>54</v>
      </c>
      <c r="J50" s="66" t="s">
        <v>54</v>
      </c>
      <c r="K50" s="66" t="s">
        <v>54</v>
      </c>
      <c r="L50" s="66" t="s">
        <v>54</v>
      </c>
      <c r="M50" s="66" t="s">
        <v>54</v>
      </c>
      <c r="N50" s="66" t="s">
        <v>54</v>
      </c>
      <c r="O50" s="66" t="s">
        <v>54</v>
      </c>
      <c r="P50" s="67" t="s">
        <v>55</v>
      </c>
    </row>
    <row r="51" spans="1:16" ht="13.5" customHeight="1" x14ac:dyDescent="0.15">
      <c r="A51" s="12" t="str">
        <f>(自動車!A51)</f>
        <v>21.</v>
      </c>
      <c r="B51" s="7" t="str">
        <f>(自動車!B51)</f>
        <v>市）市役所前天山線</v>
      </c>
      <c r="C51" s="40" t="s">
        <v>23</v>
      </c>
      <c r="D51" s="53">
        <v>594</v>
      </c>
      <c r="E51" s="53">
        <v>1384</v>
      </c>
      <c r="F51" s="53">
        <v>113</v>
      </c>
      <c r="G51" s="53">
        <v>245</v>
      </c>
      <c r="H51" s="53">
        <v>184</v>
      </c>
      <c r="I51" s="53">
        <v>191</v>
      </c>
      <c r="J51" s="53">
        <v>155</v>
      </c>
      <c r="K51" s="53">
        <v>136</v>
      </c>
      <c r="L51" s="53">
        <v>125</v>
      </c>
      <c r="M51" s="53">
        <v>169</v>
      </c>
      <c r="N51" s="53">
        <v>189</v>
      </c>
      <c r="O51" s="53">
        <v>179</v>
      </c>
      <c r="P51" s="15"/>
    </row>
    <row r="52" spans="1:16" ht="13.5" customHeight="1" x14ac:dyDescent="0.15">
      <c r="A52" s="10"/>
      <c r="B52" s="24" t="str">
        <f>(自動車!B52)</f>
        <v>立花１丁目（立花橋）</v>
      </c>
      <c r="C52" s="30" t="s">
        <v>24</v>
      </c>
      <c r="D52" s="50">
        <v>107</v>
      </c>
      <c r="E52" s="50">
        <v>75</v>
      </c>
      <c r="F52" s="50">
        <v>84</v>
      </c>
      <c r="G52" s="50">
        <v>139</v>
      </c>
      <c r="H52" s="50">
        <v>211</v>
      </c>
      <c r="I52" s="50">
        <v>227</v>
      </c>
      <c r="J52" s="50">
        <v>172</v>
      </c>
      <c r="K52" s="50">
        <v>179</v>
      </c>
      <c r="L52" s="50">
        <v>286</v>
      </c>
      <c r="M52" s="50">
        <v>375</v>
      </c>
      <c r="N52" s="50">
        <v>544</v>
      </c>
      <c r="O52" s="50">
        <v>599</v>
      </c>
      <c r="P52" s="17">
        <f>SUM(D51:O52)</f>
        <v>6662</v>
      </c>
    </row>
    <row r="53" spans="1:16" ht="13.5" customHeight="1" x14ac:dyDescent="0.15">
      <c r="A53" s="12" t="str">
        <f>(自動車!A53)</f>
        <v>22.</v>
      </c>
      <c r="B53" s="7" t="str">
        <f>(自動車!B53)</f>
        <v>市）松山環状線</v>
      </c>
      <c r="C53" s="37" t="s">
        <v>23</v>
      </c>
      <c r="D53" s="63" t="s">
        <v>54</v>
      </c>
      <c r="E53" s="63" t="s">
        <v>54</v>
      </c>
      <c r="F53" s="63" t="s">
        <v>54</v>
      </c>
      <c r="G53" s="63" t="s">
        <v>54</v>
      </c>
      <c r="H53" s="63" t="s">
        <v>54</v>
      </c>
      <c r="I53" s="63" t="s">
        <v>54</v>
      </c>
      <c r="J53" s="63" t="s">
        <v>54</v>
      </c>
      <c r="K53" s="63" t="s">
        <v>54</v>
      </c>
      <c r="L53" s="63" t="s">
        <v>54</v>
      </c>
      <c r="M53" s="63" t="s">
        <v>54</v>
      </c>
      <c r="N53" s="63" t="s">
        <v>54</v>
      </c>
      <c r="O53" s="63" t="s">
        <v>54</v>
      </c>
      <c r="P53" s="65"/>
    </row>
    <row r="54" spans="1:16" ht="13.5" customHeight="1" x14ac:dyDescent="0.15">
      <c r="A54" s="10"/>
      <c r="B54" s="24" t="str">
        <f>(自動車!B54)</f>
        <v>和泉北１丁目（和泉大橋）</v>
      </c>
      <c r="C54" s="38" t="s">
        <v>24</v>
      </c>
      <c r="D54" s="66" t="s">
        <v>54</v>
      </c>
      <c r="E54" s="66" t="s">
        <v>54</v>
      </c>
      <c r="F54" s="66" t="s">
        <v>54</v>
      </c>
      <c r="G54" s="66" t="s">
        <v>54</v>
      </c>
      <c r="H54" s="66" t="s">
        <v>54</v>
      </c>
      <c r="I54" s="66" t="s">
        <v>54</v>
      </c>
      <c r="J54" s="66" t="s">
        <v>54</v>
      </c>
      <c r="K54" s="66" t="s">
        <v>54</v>
      </c>
      <c r="L54" s="66" t="s">
        <v>54</v>
      </c>
      <c r="M54" s="66" t="s">
        <v>54</v>
      </c>
      <c r="N54" s="66" t="s">
        <v>54</v>
      </c>
      <c r="O54" s="66" t="s">
        <v>54</v>
      </c>
      <c r="P54" s="67" t="s">
        <v>55</v>
      </c>
    </row>
    <row r="55" spans="1:16" ht="13.5" customHeight="1" x14ac:dyDescent="0.15">
      <c r="A55" s="12" t="str">
        <f>(自動車!A55)</f>
        <v>23.</v>
      </c>
      <c r="B55" s="7" t="str">
        <f>(自動車!B55)</f>
        <v>市）石井５６号線</v>
      </c>
      <c r="C55" s="40" t="s">
        <v>23</v>
      </c>
      <c r="D55" s="53">
        <v>93</v>
      </c>
      <c r="E55" s="53">
        <v>75</v>
      </c>
      <c r="F55" s="53">
        <v>35</v>
      </c>
      <c r="G55" s="53">
        <v>15</v>
      </c>
      <c r="H55" s="53">
        <v>21</v>
      </c>
      <c r="I55" s="53">
        <v>22</v>
      </c>
      <c r="J55" s="53">
        <v>17</v>
      </c>
      <c r="K55" s="53">
        <v>13</v>
      </c>
      <c r="L55" s="53">
        <v>15</v>
      </c>
      <c r="M55" s="53">
        <v>38</v>
      </c>
      <c r="N55" s="53">
        <v>27</v>
      </c>
      <c r="O55" s="53">
        <v>21</v>
      </c>
      <c r="P55" s="15"/>
    </row>
    <row r="56" spans="1:16" ht="13.5" customHeight="1" x14ac:dyDescent="0.15">
      <c r="A56" s="10"/>
      <c r="B56" s="24" t="str">
        <f>(自動車!B56)</f>
        <v>和泉北４丁目（泉永寺橋）</v>
      </c>
      <c r="C56" s="30" t="s">
        <v>24</v>
      </c>
      <c r="D56" s="50">
        <v>24</v>
      </c>
      <c r="E56" s="50">
        <v>16</v>
      </c>
      <c r="F56" s="50">
        <v>25</v>
      </c>
      <c r="G56" s="50">
        <v>23</v>
      </c>
      <c r="H56" s="50">
        <v>38</v>
      </c>
      <c r="I56" s="50">
        <v>14</v>
      </c>
      <c r="J56" s="50">
        <v>20</v>
      </c>
      <c r="K56" s="50">
        <v>16</v>
      </c>
      <c r="L56" s="50">
        <v>37</v>
      </c>
      <c r="M56" s="50">
        <v>54</v>
      </c>
      <c r="N56" s="50">
        <v>54</v>
      </c>
      <c r="O56" s="50">
        <v>39</v>
      </c>
      <c r="P56" s="17">
        <f>SUM(D55:O56)</f>
        <v>752</v>
      </c>
    </row>
    <row r="57" spans="1:16" ht="13.5" customHeight="1" x14ac:dyDescent="0.15">
      <c r="A57" s="12"/>
      <c r="B57" s="7"/>
      <c r="C57" s="37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15"/>
    </row>
    <row r="58" spans="1:16" ht="13.5" customHeight="1" x14ac:dyDescent="0.15">
      <c r="A58" s="10"/>
      <c r="B58" s="24"/>
      <c r="C58" s="38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7"/>
    </row>
    <row r="59" spans="1:16" ht="13.5" customHeight="1" x14ac:dyDescent="0.15">
      <c r="A59" s="12"/>
      <c r="B59" s="7"/>
      <c r="C59" s="40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5"/>
    </row>
    <row r="60" spans="1:16" ht="13.5" customHeight="1" x14ac:dyDescent="0.15">
      <c r="A60" s="10"/>
      <c r="B60" s="24"/>
      <c r="C60" s="3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17"/>
    </row>
    <row r="61" spans="1:16" ht="13.5" customHeight="1" x14ac:dyDescent="0.15">
      <c r="A61" s="12"/>
      <c r="B61" s="7"/>
      <c r="C61" s="37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15"/>
    </row>
    <row r="62" spans="1:16" ht="13.5" customHeight="1" x14ac:dyDescent="0.15">
      <c r="A62" s="10"/>
      <c r="B62" s="24"/>
      <c r="C62" s="3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17"/>
    </row>
    <row r="63" spans="1:16" ht="13.5" customHeight="1" x14ac:dyDescent="0.15">
      <c r="A63" s="23"/>
      <c r="B63" s="7"/>
      <c r="C63" s="40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15"/>
    </row>
    <row r="64" spans="1:16" ht="13.5" customHeight="1" x14ac:dyDescent="0.15">
      <c r="A64" s="23"/>
      <c r="B64" s="24"/>
      <c r="C64" s="3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73"/>
    </row>
    <row r="65" spans="1:16" ht="13.5" customHeight="1" x14ac:dyDescent="0.15">
      <c r="A65" s="12"/>
      <c r="B65" s="7"/>
      <c r="C65" s="37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74"/>
    </row>
    <row r="66" spans="1:16" ht="13.5" customHeight="1" x14ac:dyDescent="0.15">
      <c r="A66" s="10"/>
      <c r="B66" s="24"/>
      <c r="C66" s="38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73"/>
    </row>
    <row r="67" spans="1:16" ht="13.5" customHeight="1" x14ac:dyDescent="0.15">
      <c r="A67" s="12"/>
      <c r="B67" s="7"/>
      <c r="C67" s="40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74"/>
    </row>
    <row r="68" spans="1:16" ht="13.5" customHeight="1" x14ac:dyDescent="0.15">
      <c r="A68" s="10"/>
      <c r="B68" s="24"/>
      <c r="C68" s="3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73"/>
    </row>
    <row r="69" spans="1:16" ht="13.5" customHeight="1" x14ac:dyDescent="0.15">
      <c r="A69" s="12"/>
      <c r="B69" s="7"/>
      <c r="C69" s="3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5"/>
    </row>
    <row r="70" spans="1:16" ht="13.5" customHeight="1" x14ac:dyDescent="0.15">
      <c r="A70" s="10"/>
      <c r="B70" s="24"/>
      <c r="C70" s="38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73"/>
    </row>
    <row r="71" spans="1:16" ht="13.5" customHeight="1" x14ac:dyDescent="0.15">
      <c r="A71" s="12"/>
      <c r="B71" s="7"/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55"/>
    </row>
    <row r="72" spans="1:16" ht="13.5" customHeight="1" x14ac:dyDescent="0.15">
      <c r="A72" s="10"/>
      <c r="B72" s="24"/>
      <c r="C72" s="3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73"/>
    </row>
    <row r="73" spans="1:16" ht="13.5" customHeight="1" x14ac:dyDescent="0.15">
      <c r="A73" s="12"/>
      <c r="B73" s="7"/>
      <c r="C73" s="3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55"/>
    </row>
    <row r="74" spans="1:16" ht="13.5" customHeight="1" x14ac:dyDescent="0.15">
      <c r="A74" s="10"/>
      <c r="B74" s="24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73"/>
    </row>
    <row r="75" spans="1:16" ht="13.5" customHeight="1" x14ac:dyDescent="0.15">
      <c r="A75" s="12"/>
      <c r="B75" s="7"/>
      <c r="C75" s="40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5"/>
    </row>
    <row r="76" spans="1:16" ht="13.5" customHeight="1" x14ac:dyDescent="0.15">
      <c r="A76" s="10"/>
      <c r="B76" s="24"/>
      <c r="C76" s="30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7"/>
    </row>
    <row r="77" spans="1:16" ht="13.5" customHeight="1" x14ac:dyDescent="0.15">
      <c r="A77" s="12"/>
      <c r="B77" s="7"/>
      <c r="C77" s="40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5"/>
    </row>
    <row r="78" spans="1:16" ht="13.5" customHeight="1" x14ac:dyDescent="0.15">
      <c r="A78" s="5"/>
      <c r="B78" s="13"/>
      <c r="C78" s="42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1"/>
    </row>
    <row r="79" spans="1:16" ht="13.5" customHeight="1" x14ac:dyDescent="0.15">
      <c r="B79" s="36"/>
      <c r="M79" s="68"/>
      <c r="O79" s="32"/>
      <c r="P79" s="32"/>
    </row>
    <row r="80" spans="1:16" ht="13.15" customHeight="1" x14ac:dyDescent="0.15">
      <c r="A80" s="31"/>
      <c r="B80" s="31"/>
      <c r="C80" s="31"/>
      <c r="D80" s="31"/>
      <c r="E80" s="31"/>
      <c r="F80" s="31"/>
      <c r="G80" s="31"/>
      <c r="H80" s="31"/>
      <c r="I80" s="33"/>
      <c r="J80" s="33"/>
      <c r="K80" s="33"/>
      <c r="L80" s="34" t="s">
        <v>34</v>
      </c>
      <c r="N80" s="33"/>
      <c r="O80" s="31"/>
      <c r="P80" s="31"/>
    </row>
  </sheetData>
  <mergeCells count="32">
    <mergeCell ref="F43:F44"/>
    <mergeCell ref="G43:G44"/>
    <mergeCell ref="H43:H44"/>
    <mergeCell ref="A43:C43"/>
    <mergeCell ref="A44:C44"/>
    <mergeCell ref="D43:D44"/>
    <mergeCell ref="E43:E4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N3:N4"/>
    <mergeCell ref="O3:O4"/>
    <mergeCell ref="A3:C3"/>
    <mergeCell ref="A4:C4"/>
    <mergeCell ref="D3:D4"/>
    <mergeCell ref="E3:E4"/>
    <mergeCell ref="L3:L4"/>
    <mergeCell ref="M3:M4"/>
    <mergeCell ref="M43:M44"/>
    <mergeCell ref="N43:N44"/>
    <mergeCell ref="O43:O44"/>
    <mergeCell ref="I43:I44"/>
    <mergeCell ref="J43:J44"/>
    <mergeCell ref="K43:K44"/>
    <mergeCell ref="L43:L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view="pageBreakPreview" zoomScaleNormal="100" zoomScaleSheetLayoutView="100" workbookViewId="0"/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6" ht="16.899999999999999" customHeight="1" x14ac:dyDescent="0.15">
      <c r="B1" s="3"/>
      <c r="D1" s="85" t="s">
        <v>26</v>
      </c>
      <c r="E1" s="86"/>
      <c r="F1" s="86"/>
      <c r="G1" s="86"/>
      <c r="H1" s="86"/>
      <c r="I1" s="86"/>
      <c r="J1" s="87" t="str">
        <f>自動車!$J$1</f>
        <v>（ 平 成 １９ 年度 ）</v>
      </c>
      <c r="K1" s="87"/>
      <c r="L1" s="87"/>
    </row>
    <row r="2" spans="1:16" ht="13.15" customHeight="1" x14ac:dyDescent="0.15">
      <c r="B2" s="4"/>
      <c r="P2" s="3" t="s">
        <v>28</v>
      </c>
    </row>
    <row r="3" spans="1:16" ht="13.5" customHeight="1" x14ac:dyDescent="0.15">
      <c r="A3" s="77" t="s">
        <v>33</v>
      </c>
      <c r="B3" s="78"/>
      <c r="C3" s="79"/>
      <c r="D3" s="80" t="s">
        <v>10</v>
      </c>
      <c r="E3" s="80" t="s">
        <v>11</v>
      </c>
      <c r="F3" s="80" t="s">
        <v>12</v>
      </c>
      <c r="G3" s="80" t="s">
        <v>13</v>
      </c>
      <c r="H3" s="80" t="s">
        <v>14</v>
      </c>
      <c r="I3" s="80" t="s">
        <v>15</v>
      </c>
      <c r="J3" s="80" t="s">
        <v>16</v>
      </c>
      <c r="K3" s="80" t="s">
        <v>17</v>
      </c>
      <c r="L3" s="80" t="s">
        <v>18</v>
      </c>
      <c r="M3" s="80" t="s">
        <v>19</v>
      </c>
      <c r="N3" s="80" t="s">
        <v>20</v>
      </c>
      <c r="O3" s="80" t="s">
        <v>21</v>
      </c>
      <c r="P3" s="9" t="s">
        <v>31</v>
      </c>
    </row>
    <row r="4" spans="1:16" ht="13.5" customHeight="1" x14ac:dyDescent="0.15">
      <c r="A4" s="82" t="s">
        <v>32</v>
      </c>
      <c r="B4" s="83"/>
      <c r="C4" s="8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" t="s">
        <v>22</v>
      </c>
    </row>
    <row r="5" spans="1:16" ht="13.5" customHeight="1" x14ac:dyDescent="0.15">
      <c r="A5" s="12" t="str">
        <f>(自動車!A5)</f>
        <v>1.</v>
      </c>
      <c r="B5" s="7" t="str">
        <f>(自動車!B5)</f>
        <v>市）二番町線</v>
      </c>
      <c r="C5" s="37" t="s">
        <v>23</v>
      </c>
      <c r="D5" s="14">
        <v>18</v>
      </c>
      <c r="E5" s="14">
        <v>20</v>
      </c>
      <c r="F5" s="14">
        <v>42</v>
      </c>
      <c r="G5" s="14">
        <v>25</v>
      </c>
      <c r="H5" s="14">
        <v>81</v>
      </c>
      <c r="I5" s="14">
        <v>65</v>
      </c>
      <c r="J5" s="14">
        <v>98</v>
      </c>
      <c r="K5" s="14">
        <v>75</v>
      </c>
      <c r="L5" s="14">
        <v>108</v>
      </c>
      <c r="M5" s="14">
        <v>119</v>
      </c>
      <c r="N5" s="14">
        <v>230</v>
      </c>
      <c r="O5" s="14">
        <v>430</v>
      </c>
      <c r="P5" s="15"/>
    </row>
    <row r="6" spans="1:16" ht="13.5" customHeight="1" x14ac:dyDescent="0.15">
      <c r="A6" s="10"/>
      <c r="B6" s="24" t="str">
        <f>(自動車!B6)</f>
        <v>二番町２丁目</v>
      </c>
      <c r="C6" s="38" t="s">
        <v>24</v>
      </c>
      <c r="D6" s="39">
        <v>30</v>
      </c>
      <c r="E6" s="39">
        <v>99</v>
      </c>
      <c r="F6" s="39">
        <v>83</v>
      </c>
      <c r="G6" s="39">
        <v>54</v>
      </c>
      <c r="H6" s="39">
        <v>91</v>
      </c>
      <c r="I6" s="39">
        <v>105</v>
      </c>
      <c r="J6" s="39">
        <v>86</v>
      </c>
      <c r="K6" s="39">
        <v>75</v>
      </c>
      <c r="L6" s="39">
        <v>102</v>
      </c>
      <c r="M6" s="39">
        <v>87</v>
      </c>
      <c r="N6" s="39">
        <v>101</v>
      </c>
      <c r="O6" s="39">
        <v>143</v>
      </c>
      <c r="P6" s="17">
        <f>SUM(D5:O6)</f>
        <v>2367</v>
      </c>
    </row>
    <row r="7" spans="1:16" ht="13.5" customHeight="1" x14ac:dyDescent="0.15">
      <c r="A7" s="12" t="str">
        <f>(自動車!A7)</f>
        <v>2.</v>
      </c>
      <c r="B7" s="7" t="str">
        <f>(自動車!B7)</f>
        <v>市）南北１２０号線</v>
      </c>
      <c r="C7" s="40" t="s">
        <v>23</v>
      </c>
      <c r="D7" s="41">
        <v>20</v>
      </c>
      <c r="E7" s="41">
        <v>20</v>
      </c>
      <c r="F7" s="41">
        <v>10</v>
      </c>
      <c r="G7" s="41">
        <v>20</v>
      </c>
      <c r="H7" s="41">
        <v>28</v>
      </c>
      <c r="I7" s="41">
        <v>24</v>
      </c>
      <c r="J7" s="41">
        <v>8</v>
      </c>
      <c r="K7" s="41">
        <v>12</v>
      </c>
      <c r="L7" s="41">
        <v>12</v>
      </c>
      <c r="M7" s="41">
        <v>12</v>
      </c>
      <c r="N7" s="41">
        <v>26</v>
      </c>
      <c r="O7" s="41">
        <v>11</v>
      </c>
      <c r="P7" s="15"/>
    </row>
    <row r="8" spans="1:16" ht="13.5" customHeight="1" x14ac:dyDescent="0.15">
      <c r="A8" s="10"/>
      <c r="B8" s="24" t="str">
        <f>(自動車!B8)</f>
        <v>堀之内</v>
      </c>
      <c r="C8" s="30" t="s">
        <v>24</v>
      </c>
      <c r="D8" s="16">
        <v>21</v>
      </c>
      <c r="E8" s="16">
        <v>41</v>
      </c>
      <c r="F8" s="16">
        <v>14</v>
      </c>
      <c r="G8" s="16">
        <v>19</v>
      </c>
      <c r="H8" s="16">
        <v>23</v>
      </c>
      <c r="I8" s="16">
        <v>30</v>
      </c>
      <c r="J8" s="16">
        <v>13</v>
      </c>
      <c r="K8" s="16">
        <v>5</v>
      </c>
      <c r="L8" s="16">
        <v>14</v>
      </c>
      <c r="M8" s="16">
        <v>8</v>
      </c>
      <c r="N8" s="16">
        <v>7</v>
      </c>
      <c r="O8" s="16">
        <v>4</v>
      </c>
      <c r="P8" s="17">
        <f>SUM(D7:O8)</f>
        <v>402</v>
      </c>
    </row>
    <row r="9" spans="1:16" ht="13.5" customHeight="1" x14ac:dyDescent="0.15">
      <c r="A9" s="12" t="str">
        <f>(自動車!A9)</f>
        <v>3.</v>
      </c>
      <c r="B9" s="7" t="str">
        <f>(自動車!B9)</f>
        <v>市）三番町線</v>
      </c>
      <c r="C9" s="37" t="s">
        <v>23</v>
      </c>
      <c r="D9" s="14">
        <v>60</v>
      </c>
      <c r="E9" s="14">
        <v>94</v>
      </c>
      <c r="F9" s="14">
        <v>53</v>
      </c>
      <c r="G9" s="14">
        <v>42</v>
      </c>
      <c r="H9" s="14">
        <v>99</v>
      </c>
      <c r="I9" s="14">
        <v>79</v>
      </c>
      <c r="J9" s="14">
        <v>53</v>
      </c>
      <c r="K9" s="14">
        <v>40</v>
      </c>
      <c r="L9" s="14">
        <v>70</v>
      </c>
      <c r="M9" s="14">
        <v>35</v>
      </c>
      <c r="N9" s="14">
        <v>91</v>
      </c>
      <c r="O9" s="14">
        <v>76</v>
      </c>
      <c r="P9" s="15"/>
    </row>
    <row r="10" spans="1:16" ht="13.5" customHeight="1" x14ac:dyDescent="0.15">
      <c r="A10" s="10"/>
      <c r="B10" s="24" t="str">
        <f>(自動車!B10)</f>
        <v>三番町６丁目</v>
      </c>
      <c r="C10" s="38" t="s">
        <v>24</v>
      </c>
      <c r="D10" s="39">
        <v>13</v>
      </c>
      <c r="E10" s="39">
        <v>62</v>
      </c>
      <c r="F10" s="39">
        <v>68</v>
      </c>
      <c r="G10" s="39">
        <v>29</v>
      </c>
      <c r="H10" s="39">
        <v>40</v>
      </c>
      <c r="I10" s="39">
        <v>62</v>
      </c>
      <c r="J10" s="39">
        <v>46</v>
      </c>
      <c r="K10" s="39">
        <v>44</v>
      </c>
      <c r="L10" s="39">
        <v>44</v>
      </c>
      <c r="M10" s="39">
        <v>39</v>
      </c>
      <c r="N10" s="39">
        <v>54</v>
      </c>
      <c r="O10" s="39">
        <v>63</v>
      </c>
      <c r="P10" s="17">
        <f>SUM(D9:O10)</f>
        <v>1356</v>
      </c>
    </row>
    <row r="11" spans="1:16" ht="13.5" customHeight="1" x14ac:dyDescent="0.15">
      <c r="A11" s="12" t="str">
        <f>(自動車!A11)</f>
        <v>4.</v>
      </c>
      <c r="B11" s="7" t="str">
        <f>(自動車!B11)</f>
        <v>市）千舟町高岡線</v>
      </c>
      <c r="C11" s="40" t="s">
        <v>23</v>
      </c>
      <c r="D11" s="41">
        <v>27</v>
      </c>
      <c r="E11" s="41">
        <v>67</v>
      </c>
      <c r="F11" s="41">
        <v>53</v>
      </c>
      <c r="G11" s="41">
        <v>64</v>
      </c>
      <c r="H11" s="41">
        <v>85</v>
      </c>
      <c r="I11" s="41">
        <v>109</v>
      </c>
      <c r="J11" s="41">
        <v>53</v>
      </c>
      <c r="K11" s="41">
        <v>62</v>
      </c>
      <c r="L11" s="41">
        <v>64</v>
      </c>
      <c r="M11" s="41">
        <v>85</v>
      </c>
      <c r="N11" s="41">
        <v>100</v>
      </c>
      <c r="O11" s="41">
        <v>49</v>
      </c>
      <c r="P11" s="15"/>
    </row>
    <row r="12" spans="1:16" ht="13.5" customHeight="1" x14ac:dyDescent="0.15">
      <c r="A12" s="10"/>
      <c r="B12" s="24" t="str">
        <f>(自動車!B12)</f>
        <v>千舟町６丁目</v>
      </c>
      <c r="C12" s="30" t="s">
        <v>24</v>
      </c>
      <c r="D12" s="16">
        <v>28</v>
      </c>
      <c r="E12" s="16">
        <v>40</v>
      </c>
      <c r="F12" s="16">
        <v>42</v>
      </c>
      <c r="G12" s="16">
        <v>25</v>
      </c>
      <c r="H12" s="16">
        <v>27</v>
      </c>
      <c r="I12" s="16">
        <v>53</v>
      </c>
      <c r="J12" s="16">
        <v>32</v>
      </c>
      <c r="K12" s="16">
        <v>41</v>
      </c>
      <c r="L12" s="16">
        <v>39</v>
      </c>
      <c r="M12" s="16">
        <v>44</v>
      </c>
      <c r="N12" s="16">
        <v>98</v>
      </c>
      <c r="O12" s="16">
        <v>81</v>
      </c>
      <c r="P12" s="17">
        <f>SUM(D11:O12)</f>
        <v>1368</v>
      </c>
    </row>
    <row r="13" spans="1:16" ht="13.5" customHeight="1" x14ac:dyDescent="0.15">
      <c r="A13" s="12" t="str">
        <f>(自動車!A13)</f>
        <v>5.</v>
      </c>
      <c r="B13" s="7" t="str">
        <f>(自動車!B13)</f>
        <v>市）松山環状線(東部)</v>
      </c>
      <c r="C13" s="37" t="s">
        <v>23</v>
      </c>
      <c r="D13" s="14">
        <v>131</v>
      </c>
      <c r="E13" s="14">
        <v>38</v>
      </c>
      <c r="F13" s="14">
        <v>20</v>
      </c>
      <c r="G13" s="14">
        <v>22</v>
      </c>
      <c r="H13" s="14">
        <v>47</v>
      </c>
      <c r="I13" s="14">
        <v>24</v>
      </c>
      <c r="J13" s="14">
        <v>32</v>
      </c>
      <c r="K13" s="14">
        <v>21</v>
      </c>
      <c r="L13" s="14">
        <v>14</v>
      </c>
      <c r="M13" s="14">
        <v>59</v>
      </c>
      <c r="N13" s="14">
        <v>25</v>
      </c>
      <c r="O13" s="14">
        <v>32</v>
      </c>
      <c r="P13" s="15"/>
    </row>
    <row r="14" spans="1:16" ht="13.5" customHeight="1" x14ac:dyDescent="0.15">
      <c r="A14" s="10"/>
      <c r="B14" s="24" t="str">
        <f>(自動車!B14)</f>
        <v>樽味１丁目（湯渡橋）</v>
      </c>
      <c r="C14" s="38" t="s">
        <v>24</v>
      </c>
      <c r="D14" s="39">
        <v>21</v>
      </c>
      <c r="E14" s="39">
        <v>12</v>
      </c>
      <c r="F14" s="39">
        <v>108</v>
      </c>
      <c r="G14" s="39">
        <v>41</v>
      </c>
      <c r="H14" s="39">
        <v>16</v>
      </c>
      <c r="I14" s="39">
        <v>28</v>
      </c>
      <c r="J14" s="39">
        <v>18</v>
      </c>
      <c r="K14" s="39">
        <v>23</v>
      </c>
      <c r="L14" s="39">
        <v>75</v>
      </c>
      <c r="M14" s="39">
        <v>31</v>
      </c>
      <c r="N14" s="39">
        <v>53</v>
      </c>
      <c r="O14" s="39">
        <v>61</v>
      </c>
      <c r="P14" s="17">
        <f>SUM(D13:O14)</f>
        <v>952</v>
      </c>
    </row>
    <row r="15" spans="1:16" ht="13.5" customHeight="1" x14ac:dyDescent="0.15">
      <c r="A15" s="12" t="str">
        <f>(自動車!A15)</f>
        <v>6.</v>
      </c>
      <c r="B15" s="7" t="str">
        <f>(自動車!B15)</f>
        <v>市）千舟町古川線</v>
      </c>
      <c r="C15" s="40" t="s">
        <v>23</v>
      </c>
      <c r="D15" s="41">
        <v>50</v>
      </c>
      <c r="E15" s="41">
        <v>30</v>
      </c>
      <c r="F15" s="41">
        <v>17</v>
      </c>
      <c r="G15" s="41">
        <v>14</v>
      </c>
      <c r="H15" s="41">
        <v>14</v>
      </c>
      <c r="I15" s="41">
        <v>6</v>
      </c>
      <c r="J15" s="41">
        <v>16</v>
      </c>
      <c r="K15" s="41">
        <v>20</v>
      </c>
      <c r="L15" s="41">
        <v>11</v>
      </c>
      <c r="M15" s="41">
        <v>13</v>
      </c>
      <c r="N15" s="41">
        <v>8</v>
      </c>
      <c r="O15" s="41">
        <v>8</v>
      </c>
      <c r="P15" s="15"/>
    </row>
    <row r="16" spans="1:16" ht="13.5" customHeight="1" x14ac:dyDescent="0.15">
      <c r="A16" s="10"/>
      <c r="B16" s="24" t="str">
        <f>(自動車!B16)</f>
        <v>室町１丁目（末広橋）</v>
      </c>
      <c r="C16" s="30" t="s">
        <v>24</v>
      </c>
      <c r="D16" s="16">
        <v>13</v>
      </c>
      <c r="E16" s="16">
        <v>224</v>
      </c>
      <c r="F16" s="16">
        <v>8</v>
      </c>
      <c r="G16" s="16">
        <v>15</v>
      </c>
      <c r="H16" s="16">
        <v>6</v>
      </c>
      <c r="I16" s="16">
        <v>9</v>
      </c>
      <c r="J16" s="16">
        <v>10</v>
      </c>
      <c r="K16" s="16">
        <v>8</v>
      </c>
      <c r="L16" s="16">
        <v>13</v>
      </c>
      <c r="M16" s="16">
        <v>22</v>
      </c>
      <c r="N16" s="16">
        <v>38</v>
      </c>
      <c r="O16" s="16">
        <v>20</v>
      </c>
      <c r="P16" s="17">
        <f>SUM(D15:O16)</f>
        <v>593</v>
      </c>
    </row>
    <row r="17" spans="1:16" ht="13.5" customHeight="1" x14ac:dyDescent="0.15">
      <c r="A17" s="12" t="str">
        <f>(自動車!A17)</f>
        <v>7.</v>
      </c>
      <c r="B17" s="7" t="str">
        <f>(自動車!B17)</f>
        <v>市）二番町線</v>
      </c>
      <c r="C17" s="37" t="s">
        <v>23</v>
      </c>
      <c r="D17" s="14">
        <v>15</v>
      </c>
      <c r="E17" s="14">
        <v>24</v>
      </c>
      <c r="F17" s="14">
        <v>66</v>
      </c>
      <c r="G17" s="14">
        <v>99</v>
      </c>
      <c r="H17" s="14">
        <v>155</v>
      </c>
      <c r="I17" s="14">
        <v>262</v>
      </c>
      <c r="J17" s="14">
        <v>172</v>
      </c>
      <c r="K17" s="14">
        <v>132</v>
      </c>
      <c r="L17" s="14">
        <v>124</v>
      </c>
      <c r="M17" s="14">
        <v>161</v>
      </c>
      <c r="N17" s="14">
        <v>274</v>
      </c>
      <c r="O17" s="14">
        <v>430</v>
      </c>
      <c r="P17" s="15"/>
    </row>
    <row r="18" spans="1:16" ht="13.5" customHeight="1" x14ac:dyDescent="0.15">
      <c r="A18" s="10"/>
      <c r="B18" s="24" t="str">
        <f>(自動車!B18)</f>
        <v>二番町３丁目</v>
      </c>
      <c r="C18" s="38" t="s">
        <v>24</v>
      </c>
      <c r="D18" s="39">
        <v>48</v>
      </c>
      <c r="E18" s="39">
        <v>137</v>
      </c>
      <c r="F18" s="39">
        <v>173</v>
      </c>
      <c r="G18" s="39">
        <v>95</v>
      </c>
      <c r="H18" s="39">
        <v>111</v>
      </c>
      <c r="I18" s="39">
        <v>217</v>
      </c>
      <c r="J18" s="39">
        <v>138</v>
      </c>
      <c r="K18" s="39">
        <v>90</v>
      </c>
      <c r="L18" s="39">
        <v>93</v>
      </c>
      <c r="M18" s="39">
        <v>93</v>
      </c>
      <c r="N18" s="39">
        <v>92</v>
      </c>
      <c r="O18" s="39">
        <v>128</v>
      </c>
      <c r="P18" s="17">
        <f>SUM(D17:O18)</f>
        <v>3329</v>
      </c>
    </row>
    <row r="19" spans="1:16" ht="13.5" customHeight="1" x14ac:dyDescent="0.15">
      <c r="A19" s="12" t="str">
        <f>(自動車!A19)</f>
        <v>8.</v>
      </c>
      <c r="B19" s="7" t="str">
        <f>(自動車!B19)</f>
        <v>市）八坂３３号線</v>
      </c>
      <c r="C19" s="40" t="s">
        <v>23</v>
      </c>
      <c r="D19" s="41">
        <v>14</v>
      </c>
      <c r="E19" s="41">
        <v>13</v>
      </c>
      <c r="F19" s="41">
        <v>8</v>
      </c>
      <c r="G19" s="41">
        <v>2</v>
      </c>
      <c r="H19" s="41">
        <v>11</v>
      </c>
      <c r="I19" s="41">
        <v>6</v>
      </c>
      <c r="J19" s="41">
        <v>1</v>
      </c>
      <c r="K19" s="41">
        <v>10</v>
      </c>
      <c r="L19" s="41">
        <v>0</v>
      </c>
      <c r="M19" s="41">
        <v>3</v>
      </c>
      <c r="N19" s="41">
        <v>20</v>
      </c>
      <c r="O19" s="41">
        <v>5</v>
      </c>
      <c r="P19" s="15"/>
    </row>
    <row r="20" spans="1:16" ht="13.5" customHeight="1" x14ac:dyDescent="0.15">
      <c r="A20" s="10"/>
      <c r="B20" s="24" t="str">
        <f>(自動車!B20)</f>
        <v>永木町２丁目（中村橋）</v>
      </c>
      <c r="C20" s="30" t="s">
        <v>24</v>
      </c>
      <c r="D20" s="16">
        <v>15</v>
      </c>
      <c r="E20" s="16">
        <v>4</v>
      </c>
      <c r="F20" s="16">
        <v>0</v>
      </c>
      <c r="G20" s="16">
        <v>9</v>
      </c>
      <c r="H20" s="16">
        <v>10</v>
      </c>
      <c r="I20" s="16">
        <v>0</v>
      </c>
      <c r="J20" s="16">
        <v>9</v>
      </c>
      <c r="K20" s="16">
        <v>14</v>
      </c>
      <c r="L20" s="16">
        <v>7</v>
      </c>
      <c r="M20" s="16">
        <v>7</v>
      </c>
      <c r="N20" s="16">
        <v>30</v>
      </c>
      <c r="O20" s="16">
        <v>16</v>
      </c>
      <c r="P20" s="17">
        <f>SUM(D19:O20)</f>
        <v>214</v>
      </c>
    </row>
    <row r="21" spans="1:16" ht="13.5" customHeight="1" x14ac:dyDescent="0.15">
      <c r="A21" s="12" t="str">
        <f>(自動車!A21)</f>
        <v>9.</v>
      </c>
      <c r="B21" s="7" t="str">
        <f>(自動車!B21)</f>
        <v>市）道後４３号線</v>
      </c>
      <c r="C21" s="37" t="s">
        <v>23</v>
      </c>
      <c r="D21" s="63">
        <v>38</v>
      </c>
      <c r="E21" s="63">
        <v>17</v>
      </c>
      <c r="F21" s="63">
        <v>43</v>
      </c>
      <c r="G21" s="63">
        <v>33</v>
      </c>
      <c r="H21" s="63">
        <v>39</v>
      </c>
      <c r="I21" s="63">
        <v>51</v>
      </c>
      <c r="J21" s="63">
        <v>34</v>
      </c>
      <c r="K21" s="63">
        <v>62</v>
      </c>
      <c r="L21" s="63">
        <v>37</v>
      </c>
      <c r="M21" s="63">
        <v>96</v>
      </c>
      <c r="N21" s="63">
        <v>65</v>
      </c>
      <c r="O21" s="63">
        <v>18</v>
      </c>
      <c r="P21" s="65"/>
    </row>
    <row r="22" spans="1:16" ht="13.5" customHeight="1" x14ac:dyDescent="0.15">
      <c r="A22" s="10"/>
      <c r="B22" s="24" t="str">
        <f>(自動車!B22)</f>
        <v>道後湯之町</v>
      </c>
      <c r="C22" s="38" t="s">
        <v>24</v>
      </c>
      <c r="D22" s="66">
        <v>67</v>
      </c>
      <c r="E22" s="66">
        <v>23</v>
      </c>
      <c r="F22" s="66">
        <v>41</v>
      </c>
      <c r="G22" s="66">
        <v>27</v>
      </c>
      <c r="H22" s="66">
        <v>46</v>
      </c>
      <c r="I22" s="66">
        <v>42</v>
      </c>
      <c r="J22" s="66">
        <v>41</v>
      </c>
      <c r="K22" s="66">
        <v>54</v>
      </c>
      <c r="L22" s="66">
        <v>27</v>
      </c>
      <c r="M22" s="66">
        <v>48</v>
      </c>
      <c r="N22" s="66">
        <v>39</v>
      </c>
      <c r="O22" s="66">
        <v>27</v>
      </c>
      <c r="P22" s="17">
        <f>SUM(D21:O22)</f>
        <v>1015</v>
      </c>
    </row>
    <row r="23" spans="1:16" ht="13.5" customHeight="1" x14ac:dyDescent="0.15">
      <c r="A23" s="12" t="str">
        <f>(自動車!A23)</f>
        <v>10.</v>
      </c>
      <c r="B23" s="7" t="str">
        <f>(自動車!B23)</f>
        <v>市）八坂１号線</v>
      </c>
      <c r="C23" s="40" t="s">
        <v>23</v>
      </c>
      <c r="D23" s="63">
        <v>1</v>
      </c>
      <c r="E23" s="63">
        <v>1</v>
      </c>
      <c r="F23" s="63">
        <v>1</v>
      </c>
      <c r="G23" s="63">
        <v>1</v>
      </c>
      <c r="H23" s="63">
        <v>0</v>
      </c>
      <c r="I23" s="63">
        <v>4</v>
      </c>
      <c r="J23" s="63">
        <v>1</v>
      </c>
      <c r="K23" s="63">
        <v>0</v>
      </c>
      <c r="L23" s="63">
        <v>2</v>
      </c>
      <c r="M23" s="63">
        <v>1</v>
      </c>
      <c r="N23" s="63">
        <v>7</v>
      </c>
      <c r="O23" s="63">
        <v>0</v>
      </c>
      <c r="P23" s="65"/>
    </row>
    <row r="24" spans="1:16" ht="13.5" customHeight="1" x14ac:dyDescent="0.15">
      <c r="A24" s="10"/>
      <c r="B24" s="24" t="str">
        <f>(自動車!B24)</f>
        <v>柳井町１丁目</v>
      </c>
      <c r="C24" s="30" t="s">
        <v>24</v>
      </c>
      <c r="D24" s="66">
        <v>2</v>
      </c>
      <c r="E24" s="66">
        <v>1</v>
      </c>
      <c r="F24" s="66">
        <v>2</v>
      </c>
      <c r="G24" s="66">
        <v>0</v>
      </c>
      <c r="H24" s="66">
        <v>2</v>
      </c>
      <c r="I24" s="66">
        <v>0</v>
      </c>
      <c r="J24" s="66">
        <v>4</v>
      </c>
      <c r="K24" s="66">
        <v>1</v>
      </c>
      <c r="L24" s="66">
        <v>0</v>
      </c>
      <c r="M24" s="66">
        <v>0</v>
      </c>
      <c r="N24" s="66">
        <v>6</v>
      </c>
      <c r="O24" s="66">
        <v>0</v>
      </c>
      <c r="P24" s="17">
        <f>SUM(D23:O24)</f>
        <v>37</v>
      </c>
    </row>
    <row r="25" spans="1:16" ht="13.5" customHeight="1" x14ac:dyDescent="0.15">
      <c r="A25" s="12" t="str">
        <f>(自動車!A25)</f>
        <v>11.</v>
      </c>
      <c r="B25" s="7" t="str">
        <f>(自動車!B25)</f>
        <v>市）素鵞１０７号線</v>
      </c>
      <c r="C25" s="37" t="s">
        <v>23</v>
      </c>
      <c r="D25" s="63">
        <v>28</v>
      </c>
      <c r="E25" s="63">
        <v>16</v>
      </c>
      <c r="F25" s="63">
        <v>10</v>
      </c>
      <c r="G25" s="63">
        <v>8</v>
      </c>
      <c r="H25" s="63">
        <v>7</v>
      </c>
      <c r="I25" s="63">
        <v>6</v>
      </c>
      <c r="J25" s="63">
        <v>12</v>
      </c>
      <c r="K25" s="63">
        <v>4</v>
      </c>
      <c r="L25" s="63">
        <v>12</v>
      </c>
      <c r="M25" s="63">
        <v>9</v>
      </c>
      <c r="N25" s="63">
        <v>18</v>
      </c>
      <c r="O25" s="63">
        <v>8</v>
      </c>
      <c r="P25" s="65"/>
    </row>
    <row r="26" spans="1:16" ht="13.5" customHeight="1" x14ac:dyDescent="0.15">
      <c r="A26" s="10"/>
      <c r="B26" s="24" t="str">
        <f>(自動車!B26)</f>
        <v>立花１丁目</v>
      </c>
      <c r="C26" s="38" t="s">
        <v>24</v>
      </c>
      <c r="D26" s="66">
        <v>15</v>
      </c>
      <c r="E26" s="66">
        <v>10</v>
      </c>
      <c r="F26" s="66">
        <v>9</v>
      </c>
      <c r="G26" s="66">
        <v>6</v>
      </c>
      <c r="H26" s="66">
        <v>6</v>
      </c>
      <c r="I26" s="66">
        <v>5</v>
      </c>
      <c r="J26" s="66">
        <v>12</v>
      </c>
      <c r="K26" s="66">
        <v>7</v>
      </c>
      <c r="L26" s="66">
        <v>12</v>
      </c>
      <c r="M26" s="66">
        <v>13</v>
      </c>
      <c r="N26" s="66">
        <v>6</v>
      </c>
      <c r="O26" s="66">
        <v>1</v>
      </c>
      <c r="P26" s="17">
        <f>SUM(D25:O26)</f>
        <v>240</v>
      </c>
    </row>
    <row r="27" spans="1:16" ht="13.5" customHeight="1" x14ac:dyDescent="0.15">
      <c r="A27" s="12" t="str">
        <f>(自動車!A27)</f>
        <v>12.</v>
      </c>
      <c r="B27" s="7" t="str">
        <f>(自動車!B27)</f>
        <v>堀之内公園内</v>
      </c>
      <c r="C27" s="40" t="s">
        <v>23</v>
      </c>
      <c r="D27" s="41">
        <v>49</v>
      </c>
      <c r="E27" s="41">
        <v>90</v>
      </c>
      <c r="F27" s="41">
        <v>75</v>
      </c>
      <c r="G27" s="41">
        <v>54</v>
      </c>
      <c r="H27" s="41">
        <v>42</v>
      </c>
      <c r="I27" s="41">
        <v>74</v>
      </c>
      <c r="J27" s="41">
        <v>63</v>
      </c>
      <c r="K27" s="41">
        <v>71</v>
      </c>
      <c r="L27" s="41">
        <v>35</v>
      </c>
      <c r="M27" s="41">
        <v>62</v>
      </c>
      <c r="N27" s="41">
        <v>37</v>
      </c>
      <c r="O27" s="41">
        <v>24</v>
      </c>
      <c r="P27" s="15"/>
    </row>
    <row r="28" spans="1:16" ht="13.5" customHeight="1" x14ac:dyDescent="0.15">
      <c r="A28" s="10"/>
      <c r="B28" s="24" t="str">
        <f>(自動車!B28)</f>
        <v>堀之内（南堀端停留所前）</v>
      </c>
      <c r="C28" s="30" t="s">
        <v>24</v>
      </c>
      <c r="D28" s="16">
        <v>32</v>
      </c>
      <c r="E28" s="16">
        <v>38</v>
      </c>
      <c r="F28" s="16">
        <v>31</v>
      </c>
      <c r="G28" s="16">
        <v>50</v>
      </c>
      <c r="H28" s="16">
        <v>38</v>
      </c>
      <c r="I28" s="16">
        <v>112</v>
      </c>
      <c r="J28" s="16">
        <v>36</v>
      </c>
      <c r="K28" s="16">
        <v>44</v>
      </c>
      <c r="L28" s="16">
        <v>38</v>
      </c>
      <c r="M28" s="16">
        <v>61</v>
      </c>
      <c r="N28" s="16">
        <v>68</v>
      </c>
      <c r="O28" s="16">
        <v>75</v>
      </c>
      <c r="P28" s="17">
        <f>SUM(D27:O28)</f>
        <v>1299</v>
      </c>
    </row>
    <row r="29" spans="1:16" ht="13.5" customHeight="1" x14ac:dyDescent="0.15">
      <c r="A29" s="12" t="str">
        <f>(自動車!A29)</f>
        <v>13.</v>
      </c>
      <c r="B29" s="7" t="str">
        <f>(自動車!B29)</f>
        <v>堀之内公園内</v>
      </c>
      <c r="C29" s="37" t="s">
        <v>23</v>
      </c>
      <c r="D29" s="14">
        <v>88</v>
      </c>
      <c r="E29" s="14">
        <v>172</v>
      </c>
      <c r="F29" s="14">
        <v>23</v>
      </c>
      <c r="G29" s="14">
        <v>26</v>
      </c>
      <c r="H29" s="14">
        <v>36</v>
      </c>
      <c r="I29" s="14">
        <v>40</v>
      </c>
      <c r="J29" s="14">
        <v>21</v>
      </c>
      <c r="K29" s="14">
        <v>23</v>
      </c>
      <c r="L29" s="14">
        <v>17</v>
      </c>
      <c r="M29" s="14">
        <v>23</v>
      </c>
      <c r="N29" s="14">
        <v>32</v>
      </c>
      <c r="O29" s="14">
        <v>31</v>
      </c>
      <c r="P29" s="15"/>
    </row>
    <row r="30" spans="1:16" ht="13.5" customHeight="1" x14ac:dyDescent="0.15">
      <c r="A30" s="10"/>
      <c r="B30" s="24" t="str">
        <f>(自動車!B30)</f>
        <v>堀之内（愛媛県庁前）</v>
      </c>
      <c r="C30" s="38" t="s">
        <v>24</v>
      </c>
      <c r="D30" s="39">
        <v>16</v>
      </c>
      <c r="E30" s="39">
        <v>33</v>
      </c>
      <c r="F30" s="39">
        <v>33</v>
      </c>
      <c r="G30" s="39">
        <v>29</v>
      </c>
      <c r="H30" s="39">
        <v>34</v>
      </c>
      <c r="I30" s="39">
        <v>47</v>
      </c>
      <c r="J30" s="39">
        <v>24</v>
      </c>
      <c r="K30" s="39">
        <v>26</v>
      </c>
      <c r="L30" s="39">
        <v>29</v>
      </c>
      <c r="M30" s="39">
        <v>20</v>
      </c>
      <c r="N30" s="39">
        <v>142</v>
      </c>
      <c r="O30" s="39">
        <v>31</v>
      </c>
      <c r="P30" s="17">
        <f>SUM(D29:O30)</f>
        <v>996</v>
      </c>
    </row>
    <row r="31" spans="1:16" ht="13.5" customHeight="1" x14ac:dyDescent="0.15">
      <c r="A31" s="12" t="str">
        <f>(自動車!A31)</f>
        <v>14.</v>
      </c>
      <c r="B31" s="7" t="str">
        <f>(自動車!B31)</f>
        <v>堀之内公園内</v>
      </c>
      <c r="C31" s="40" t="s">
        <v>23</v>
      </c>
      <c r="D31" s="41">
        <v>66</v>
      </c>
      <c r="E31" s="41">
        <v>155</v>
      </c>
      <c r="F31" s="41">
        <v>34</v>
      </c>
      <c r="G31" s="41">
        <v>35</v>
      </c>
      <c r="H31" s="41">
        <v>22</v>
      </c>
      <c r="I31" s="41">
        <v>21</v>
      </c>
      <c r="J31" s="41">
        <v>6</v>
      </c>
      <c r="K31" s="41">
        <v>18</v>
      </c>
      <c r="L31" s="41">
        <v>18</v>
      </c>
      <c r="M31" s="41">
        <v>30</v>
      </c>
      <c r="N31" s="41">
        <v>28</v>
      </c>
      <c r="O31" s="41">
        <v>44</v>
      </c>
      <c r="P31" s="15"/>
    </row>
    <row r="32" spans="1:16" ht="13.5" customHeight="1" x14ac:dyDescent="0.15">
      <c r="A32" s="10"/>
      <c r="B32" s="24" t="str">
        <f>(自動車!B32)</f>
        <v>堀之内（本町１交差点付近）</v>
      </c>
      <c r="C32" s="30" t="s">
        <v>24</v>
      </c>
      <c r="D32" s="16">
        <v>18</v>
      </c>
      <c r="E32" s="16">
        <v>25</v>
      </c>
      <c r="F32" s="16">
        <v>20</v>
      </c>
      <c r="G32" s="16">
        <v>19</v>
      </c>
      <c r="H32" s="16">
        <v>15</v>
      </c>
      <c r="I32" s="16">
        <v>22</v>
      </c>
      <c r="J32" s="16">
        <v>22</v>
      </c>
      <c r="K32" s="16">
        <v>20</v>
      </c>
      <c r="L32" s="16">
        <v>16</v>
      </c>
      <c r="M32" s="16">
        <v>18</v>
      </c>
      <c r="N32" s="16">
        <v>67</v>
      </c>
      <c r="O32" s="16">
        <v>72</v>
      </c>
      <c r="P32" s="17">
        <f>SUM(D31:O32)</f>
        <v>811</v>
      </c>
    </row>
    <row r="33" spans="1:16" ht="13.5" customHeight="1" x14ac:dyDescent="0.15">
      <c r="A33" s="12" t="str">
        <f>(自動車!A33)</f>
        <v>15.</v>
      </c>
      <c r="B33" s="7" t="str">
        <f>(自動車!B33)</f>
        <v>堀之内公園内</v>
      </c>
      <c r="C33" s="37" t="s">
        <v>23</v>
      </c>
      <c r="D33" s="14">
        <v>37</v>
      </c>
      <c r="E33" s="14">
        <v>81</v>
      </c>
      <c r="F33" s="14">
        <v>21</v>
      </c>
      <c r="G33" s="14">
        <v>18</v>
      </c>
      <c r="H33" s="14">
        <v>18</v>
      </c>
      <c r="I33" s="14">
        <v>17</v>
      </c>
      <c r="J33" s="14">
        <v>10</v>
      </c>
      <c r="K33" s="14">
        <v>17</v>
      </c>
      <c r="L33" s="14">
        <v>26</v>
      </c>
      <c r="M33" s="14">
        <v>28</v>
      </c>
      <c r="N33" s="14">
        <v>43</v>
      </c>
      <c r="O33" s="14">
        <v>26</v>
      </c>
      <c r="P33" s="15"/>
    </row>
    <row r="34" spans="1:16" ht="13.5" customHeight="1" x14ac:dyDescent="0.15">
      <c r="A34" s="23"/>
      <c r="B34" s="24" t="str">
        <f>(自動車!B34)</f>
        <v>堀之内（三崎商店前）</v>
      </c>
      <c r="C34" s="38" t="s">
        <v>24</v>
      </c>
      <c r="D34" s="39">
        <v>54</v>
      </c>
      <c r="E34" s="39">
        <v>73</v>
      </c>
      <c r="F34" s="39">
        <v>28</v>
      </c>
      <c r="G34" s="39">
        <v>30</v>
      </c>
      <c r="H34" s="39">
        <v>18</v>
      </c>
      <c r="I34" s="39">
        <v>13</v>
      </c>
      <c r="J34" s="39">
        <v>21</v>
      </c>
      <c r="K34" s="39">
        <v>20</v>
      </c>
      <c r="L34" s="39">
        <v>28</v>
      </c>
      <c r="M34" s="39">
        <v>21</v>
      </c>
      <c r="N34" s="39">
        <v>48</v>
      </c>
      <c r="O34" s="39">
        <v>47</v>
      </c>
      <c r="P34" s="17">
        <f>SUM(D33:O34)</f>
        <v>743</v>
      </c>
    </row>
    <row r="35" spans="1:16" ht="13.5" customHeight="1" x14ac:dyDescent="0.15">
      <c r="A35" s="12" t="str">
        <f>(自動車!A35)</f>
        <v>16.</v>
      </c>
      <c r="B35" s="7" t="str">
        <f>(自動車!B35)</f>
        <v>市）道後１８４号線</v>
      </c>
      <c r="C35" s="40" t="s">
        <v>23</v>
      </c>
      <c r="D35" s="41">
        <v>37</v>
      </c>
      <c r="E35" s="41">
        <v>63</v>
      </c>
      <c r="F35" s="41">
        <v>65</v>
      </c>
      <c r="G35" s="41">
        <v>98</v>
      </c>
      <c r="H35" s="41">
        <v>113</v>
      </c>
      <c r="I35" s="41">
        <v>87</v>
      </c>
      <c r="J35" s="41">
        <v>95</v>
      </c>
      <c r="K35" s="41">
        <v>108</v>
      </c>
      <c r="L35" s="41">
        <v>121</v>
      </c>
      <c r="M35" s="41">
        <v>79</v>
      </c>
      <c r="N35" s="41">
        <v>107</v>
      </c>
      <c r="O35" s="41">
        <v>61</v>
      </c>
      <c r="P35" s="15"/>
    </row>
    <row r="36" spans="1:16" ht="13.5" customHeight="1" x14ac:dyDescent="0.15">
      <c r="A36" s="10"/>
      <c r="B36" s="24" t="str">
        <f>(自動車!B36)</f>
        <v>道後湯之町</v>
      </c>
      <c r="C36" s="30" t="s">
        <v>24</v>
      </c>
      <c r="D36" s="16">
        <v>90</v>
      </c>
      <c r="E36" s="16">
        <v>41</v>
      </c>
      <c r="F36" s="16">
        <v>88</v>
      </c>
      <c r="G36" s="16">
        <v>77</v>
      </c>
      <c r="H36" s="16">
        <v>70</v>
      </c>
      <c r="I36" s="16">
        <v>69</v>
      </c>
      <c r="J36" s="16">
        <v>97</v>
      </c>
      <c r="K36" s="16">
        <v>134</v>
      </c>
      <c r="L36" s="16">
        <v>93</v>
      </c>
      <c r="M36" s="16">
        <v>43</v>
      </c>
      <c r="N36" s="16">
        <v>74</v>
      </c>
      <c r="O36" s="16">
        <v>54</v>
      </c>
      <c r="P36" s="17">
        <f>SUM(D35:O36)</f>
        <v>1964</v>
      </c>
    </row>
    <row r="37" spans="1:16" ht="13.5" customHeight="1" x14ac:dyDescent="0.15">
      <c r="A37" s="12" t="str">
        <f>(自動車!A37)</f>
        <v>17.</v>
      </c>
      <c r="B37" s="7" t="str">
        <f>(自動車!B37)</f>
        <v>市）石井９３号線</v>
      </c>
      <c r="C37" s="40" t="s">
        <v>23</v>
      </c>
      <c r="D37" s="41">
        <v>2</v>
      </c>
      <c r="E37" s="41">
        <v>1</v>
      </c>
      <c r="F37" s="41">
        <v>4</v>
      </c>
      <c r="G37" s="41">
        <v>2</v>
      </c>
      <c r="H37" s="41">
        <v>1</v>
      </c>
      <c r="I37" s="41">
        <v>2</v>
      </c>
      <c r="J37" s="41">
        <v>1</v>
      </c>
      <c r="K37" s="41">
        <v>0</v>
      </c>
      <c r="L37" s="41">
        <v>4</v>
      </c>
      <c r="M37" s="41">
        <v>4</v>
      </c>
      <c r="N37" s="41">
        <v>3</v>
      </c>
      <c r="O37" s="41">
        <v>1</v>
      </c>
      <c r="P37" s="15"/>
    </row>
    <row r="38" spans="1:16" ht="13.5" customHeight="1" x14ac:dyDescent="0.15">
      <c r="A38" s="5"/>
      <c r="B38" s="13" t="str">
        <f>(自動車!B38)</f>
        <v>古川南３丁目（一ノ宮橋）</v>
      </c>
      <c r="C38" s="42" t="s">
        <v>24</v>
      </c>
      <c r="D38" s="18">
        <v>3</v>
      </c>
      <c r="E38" s="18">
        <v>3</v>
      </c>
      <c r="F38" s="18">
        <v>2</v>
      </c>
      <c r="G38" s="18">
        <v>2</v>
      </c>
      <c r="H38" s="18">
        <v>1</v>
      </c>
      <c r="I38" s="18">
        <v>2</v>
      </c>
      <c r="J38" s="18">
        <v>2</v>
      </c>
      <c r="K38" s="18">
        <v>4</v>
      </c>
      <c r="L38" s="18">
        <v>10</v>
      </c>
      <c r="M38" s="18">
        <v>8</v>
      </c>
      <c r="N38" s="18">
        <v>2</v>
      </c>
      <c r="O38" s="18">
        <v>4</v>
      </c>
      <c r="P38" s="19">
        <f>SUM(D37:O38)</f>
        <v>68</v>
      </c>
    </row>
    <row r="39" spans="1:16" ht="13.15" customHeight="1" x14ac:dyDescent="0.15">
      <c r="B39" s="36"/>
      <c r="M39" s="35"/>
      <c r="O39" s="32"/>
      <c r="P39" s="32"/>
    </row>
    <row r="40" spans="1:16" ht="13.15" customHeight="1" x14ac:dyDescent="0.15">
      <c r="A40" s="31"/>
      <c r="B40" s="31"/>
      <c r="C40" s="31"/>
      <c r="D40" s="31"/>
      <c r="E40" s="31"/>
      <c r="F40" s="31"/>
      <c r="G40" s="31"/>
      <c r="H40" s="31"/>
      <c r="I40" s="33"/>
      <c r="J40" s="33"/>
      <c r="K40" s="33"/>
      <c r="L40" s="34" t="s">
        <v>34</v>
      </c>
      <c r="N40" s="33"/>
      <c r="O40" s="31"/>
      <c r="P40" s="31"/>
    </row>
    <row r="41" spans="1:16" ht="16.899999999999999" customHeight="1" x14ac:dyDescent="0.15">
      <c r="B41" s="3"/>
      <c r="D41" s="85" t="s">
        <v>26</v>
      </c>
      <c r="E41" s="86"/>
      <c r="F41" s="86"/>
      <c r="G41" s="86"/>
      <c r="H41" s="86"/>
      <c r="I41" s="86"/>
      <c r="J41" s="87" t="str">
        <f>$J$1</f>
        <v>（ 平 成 １９ 年度 ）</v>
      </c>
      <c r="K41" s="87"/>
      <c r="L41" s="87"/>
    </row>
    <row r="42" spans="1:16" ht="13.15" customHeight="1" x14ac:dyDescent="0.15">
      <c r="B42" s="4"/>
      <c r="P42" s="3" t="s">
        <v>29</v>
      </c>
    </row>
    <row r="43" spans="1:16" ht="13.5" customHeight="1" x14ac:dyDescent="0.15">
      <c r="A43" s="77" t="s">
        <v>33</v>
      </c>
      <c r="B43" s="78"/>
      <c r="C43" s="79"/>
      <c r="D43" s="80" t="s">
        <v>10</v>
      </c>
      <c r="E43" s="80" t="s">
        <v>11</v>
      </c>
      <c r="F43" s="80" t="s">
        <v>12</v>
      </c>
      <c r="G43" s="80" t="s">
        <v>13</v>
      </c>
      <c r="H43" s="80" t="s">
        <v>14</v>
      </c>
      <c r="I43" s="80" t="s">
        <v>15</v>
      </c>
      <c r="J43" s="80" t="s">
        <v>16</v>
      </c>
      <c r="K43" s="80" t="s">
        <v>17</v>
      </c>
      <c r="L43" s="80" t="s">
        <v>18</v>
      </c>
      <c r="M43" s="80" t="s">
        <v>19</v>
      </c>
      <c r="N43" s="80" t="s">
        <v>20</v>
      </c>
      <c r="O43" s="80" t="s">
        <v>21</v>
      </c>
      <c r="P43" s="9" t="s">
        <v>31</v>
      </c>
    </row>
    <row r="44" spans="1:16" ht="13.5" customHeight="1" x14ac:dyDescent="0.15">
      <c r="A44" s="82" t="s">
        <v>32</v>
      </c>
      <c r="B44" s="83"/>
      <c r="C44" s="84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1" t="s">
        <v>22</v>
      </c>
    </row>
    <row r="45" spans="1:16" ht="13.5" customHeight="1" x14ac:dyDescent="0.15">
      <c r="A45" s="12" t="str">
        <f>(自動車!A45)</f>
        <v>18.</v>
      </c>
      <c r="B45" s="7" t="str">
        <f>(自動車!B45)</f>
        <v>市）宮前２１号線</v>
      </c>
      <c r="C45" s="37" t="s">
        <v>23</v>
      </c>
      <c r="D45" s="14">
        <v>49</v>
      </c>
      <c r="E45" s="14">
        <v>18</v>
      </c>
      <c r="F45" s="14">
        <v>0</v>
      </c>
      <c r="G45" s="14">
        <v>3</v>
      </c>
      <c r="H45" s="14">
        <v>6</v>
      </c>
      <c r="I45" s="14">
        <v>2</v>
      </c>
      <c r="J45" s="14">
        <v>2</v>
      </c>
      <c r="K45" s="14">
        <v>7</v>
      </c>
      <c r="L45" s="14">
        <v>8</v>
      </c>
      <c r="M45" s="14">
        <v>3</v>
      </c>
      <c r="N45" s="14">
        <v>3</v>
      </c>
      <c r="O45" s="14">
        <v>3</v>
      </c>
      <c r="P45" s="15"/>
    </row>
    <row r="46" spans="1:16" ht="13.5" customHeight="1" x14ac:dyDescent="0.15">
      <c r="A46" s="10"/>
      <c r="B46" s="24" t="str">
        <f>(自動車!B46)</f>
        <v>吉野町</v>
      </c>
      <c r="C46" s="38" t="s">
        <v>24</v>
      </c>
      <c r="D46" s="39">
        <v>6</v>
      </c>
      <c r="E46" s="39">
        <v>2</v>
      </c>
      <c r="F46" s="39">
        <v>2</v>
      </c>
      <c r="G46" s="39">
        <v>2</v>
      </c>
      <c r="H46" s="39">
        <v>7</v>
      </c>
      <c r="I46" s="39">
        <v>9</v>
      </c>
      <c r="J46" s="39">
        <v>5</v>
      </c>
      <c r="K46" s="39">
        <v>7</v>
      </c>
      <c r="L46" s="39">
        <v>9</v>
      </c>
      <c r="M46" s="39">
        <v>64</v>
      </c>
      <c r="N46" s="39">
        <v>11</v>
      </c>
      <c r="O46" s="39">
        <v>5</v>
      </c>
      <c r="P46" s="17">
        <f>SUM(D45:O46)</f>
        <v>233</v>
      </c>
    </row>
    <row r="47" spans="1:16" ht="13.5" customHeight="1" x14ac:dyDescent="0.15">
      <c r="A47" s="12" t="str">
        <f>(自動車!A47)</f>
        <v>19.</v>
      </c>
      <c r="B47" s="7" t="str">
        <f>(自動車!B47)</f>
        <v>市）石井２２８号線</v>
      </c>
      <c r="C47" s="40" t="s">
        <v>23</v>
      </c>
      <c r="D47" s="63">
        <v>14</v>
      </c>
      <c r="E47" s="63">
        <v>0</v>
      </c>
      <c r="F47" s="63">
        <v>4</v>
      </c>
      <c r="G47" s="63">
        <v>0</v>
      </c>
      <c r="H47" s="63">
        <v>5</v>
      </c>
      <c r="I47" s="63">
        <v>0</v>
      </c>
      <c r="J47" s="63">
        <v>3</v>
      </c>
      <c r="K47" s="63">
        <v>2</v>
      </c>
      <c r="L47" s="63">
        <v>2</v>
      </c>
      <c r="M47" s="63">
        <v>7</v>
      </c>
      <c r="N47" s="63">
        <v>15</v>
      </c>
      <c r="O47" s="63">
        <v>8</v>
      </c>
      <c r="P47" s="65"/>
    </row>
    <row r="48" spans="1:16" ht="13.5" customHeight="1" x14ac:dyDescent="0.15">
      <c r="A48" s="10"/>
      <c r="B48" s="24" t="str">
        <f>(自動車!B48)</f>
        <v>和泉南１丁目</v>
      </c>
      <c r="C48" s="30" t="s">
        <v>24</v>
      </c>
      <c r="D48" s="66">
        <v>8</v>
      </c>
      <c r="E48" s="66">
        <v>8</v>
      </c>
      <c r="F48" s="66">
        <v>1</v>
      </c>
      <c r="G48" s="66">
        <v>3</v>
      </c>
      <c r="H48" s="66">
        <v>3</v>
      </c>
      <c r="I48" s="66">
        <v>1</v>
      </c>
      <c r="J48" s="66">
        <v>2</v>
      </c>
      <c r="K48" s="66">
        <v>10</v>
      </c>
      <c r="L48" s="66">
        <v>6</v>
      </c>
      <c r="M48" s="66">
        <v>12</v>
      </c>
      <c r="N48" s="66">
        <v>16</v>
      </c>
      <c r="O48" s="66">
        <v>5</v>
      </c>
      <c r="P48" s="17">
        <f>SUM(D47:O48)</f>
        <v>135</v>
      </c>
    </row>
    <row r="49" spans="1:16" ht="13.5" customHeight="1" x14ac:dyDescent="0.15">
      <c r="A49" s="12" t="str">
        <f>(自動車!A49)</f>
        <v>20.</v>
      </c>
      <c r="B49" s="7" t="str">
        <f>(自動車!B49)</f>
        <v>市）潮見１０８号線</v>
      </c>
      <c r="C49" s="37" t="s">
        <v>23</v>
      </c>
      <c r="D49" s="63" t="s">
        <v>54</v>
      </c>
      <c r="E49" s="63" t="s">
        <v>54</v>
      </c>
      <c r="F49" s="63" t="s">
        <v>54</v>
      </c>
      <c r="G49" s="63" t="s">
        <v>54</v>
      </c>
      <c r="H49" s="63" t="s">
        <v>54</v>
      </c>
      <c r="I49" s="63" t="s">
        <v>54</v>
      </c>
      <c r="J49" s="63" t="s">
        <v>54</v>
      </c>
      <c r="K49" s="63" t="s">
        <v>54</v>
      </c>
      <c r="L49" s="63" t="s">
        <v>54</v>
      </c>
      <c r="M49" s="63" t="s">
        <v>54</v>
      </c>
      <c r="N49" s="63" t="s">
        <v>54</v>
      </c>
      <c r="O49" s="63" t="s">
        <v>54</v>
      </c>
      <c r="P49" s="65"/>
    </row>
    <row r="50" spans="1:16" ht="13.5" customHeight="1" x14ac:dyDescent="0.15">
      <c r="A50" s="10"/>
      <c r="B50" s="24" t="str">
        <f>(自動車!B50)</f>
        <v>白水台３丁目</v>
      </c>
      <c r="C50" s="38" t="s">
        <v>24</v>
      </c>
      <c r="D50" s="66" t="s">
        <v>54</v>
      </c>
      <c r="E50" s="66" t="s">
        <v>54</v>
      </c>
      <c r="F50" s="66" t="s">
        <v>54</v>
      </c>
      <c r="G50" s="66" t="s">
        <v>54</v>
      </c>
      <c r="H50" s="66" t="s">
        <v>54</v>
      </c>
      <c r="I50" s="66" t="s">
        <v>54</v>
      </c>
      <c r="J50" s="66" t="s">
        <v>54</v>
      </c>
      <c r="K50" s="66" t="s">
        <v>54</v>
      </c>
      <c r="L50" s="66" t="s">
        <v>54</v>
      </c>
      <c r="M50" s="66" t="s">
        <v>54</v>
      </c>
      <c r="N50" s="66" t="s">
        <v>54</v>
      </c>
      <c r="O50" s="66" t="s">
        <v>54</v>
      </c>
      <c r="P50" s="67" t="s">
        <v>55</v>
      </c>
    </row>
    <row r="51" spans="1:16" ht="13.5" customHeight="1" x14ac:dyDescent="0.15">
      <c r="A51" s="12" t="str">
        <f>(自動車!A51)</f>
        <v>21.</v>
      </c>
      <c r="B51" s="7" t="str">
        <f>(自動車!B51)</f>
        <v>市）市役所前天山線</v>
      </c>
      <c r="C51" s="40" t="s">
        <v>23</v>
      </c>
      <c r="D51" s="41">
        <v>71</v>
      </c>
      <c r="E51" s="41">
        <v>68</v>
      </c>
      <c r="F51" s="41">
        <v>49</v>
      </c>
      <c r="G51" s="41">
        <v>42</v>
      </c>
      <c r="H51" s="41">
        <v>27</v>
      </c>
      <c r="I51" s="41">
        <v>25</v>
      </c>
      <c r="J51" s="41">
        <v>17</v>
      </c>
      <c r="K51" s="41">
        <v>17</v>
      </c>
      <c r="L51" s="41">
        <v>28</v>
      </c>
      <c r="M51" s="41">
        <v>24</v>
      </c>
      <c r="N51" s="41">
        <v>41</v>
      </c>
      <c r="O51" s="41">
        <v>19</v>
      </c>
      <c r="P51" s="15"/>
    </row>
    <row r="52" spans="1:16" ht="13.5" customHeight="1" x14ac:dyDescent="0.15">
      <c r="A52" s="10"/>
      <c r="B52" s="24" t="str">
        <f>(自動車!B52)</f>
        <v>立花１丁目（立花橋）</v>
      </c>
      <c r="C52" s="30" t="s">
        <v>24</v>
      </c>
      <c r="D52" s="16">
        <v>9</v>
      </c>
      <c r="E52" s="16">
        <v>5</v>
      </c>
      <c r="F52" s="16">
        <v>15</v>
      </c>
      <c r="G52" s="16">
        <v>10</v>
      </c>
      <c r="H52" s="16">
        <v>23</v>
      </c>
      <c r="I52" s="16">
        <v>24</v>
      </c>
      <c r="J52" s="16">
        <v>12</v>
      </c>
      <c r="K52" s="16">
        <v>31</v>
      </c>
      <c r="L52" s="16">
        <v>37</v>
      </c>
      <c r="M52" s="16">
        <v>25</v>
      </c>
      <c r="N52" s="16">
        <v>46</v>
      </c>
      <c r="O52" s="16">
        <v>73</v>
      </c>
      <c r="P52" s="17">
        <f>SUM(D51:O52)</f>
        <v>738</v>
      </c>
    </row>
    <row r="53" spans="1:16" ht="13.5" customHeight="1" x14ac:dyDescent="0.15">
      <c r="A53" s="23" t="str">
        <f>(自動車!A53)</f>
        <v>22.</v>
      </c>
      <c r="B53" s="7" t="str">
        <f>(自動車!B53)</f>
        <v>市）松山環状線</v>
      </c>
      <c r="C53" s="37" t="s">
        <v>23</v>
      </c>
      <c r="D53" s="63" t="s">
        <v>54</v>
      </c>
      <c r="E53" s="63" t="s">
        <v>54</v>
      </c>
      <c r="F53" s="63" t="s">
        <v>54</v>
      </c>
      <c r="G53" s="63" t="s">
        <v>54</v>
      </c>
      <c r="H53" s="63" t="s">
        <v>54</v>
      </c>
      <c r="I53" s="63" t="s">
        <v>54</v>
      </c>
      <c r="J53" s="63" t="s">
        <v>54</v>
      </c>
      <c r="K53" s="63" t="s">
        <v>54</v>
      </c>
      <c r="L53" s="63" t="s">
        <v>54</v>
      </c>
      <c r="M53" s="63" t="s">
        <v>54</v>
      </c>
      <c r="N53" s="63" t="s">
        <v>54</v>
      </c>
      <c r="O53" s="63" t="s">
        <v>54</v>
      </c>
      <c r="P53" s="65"/>
    </row>
    <row r="54" spans="1:16" ht="13.5" customHeight="1" x14ac:dyDescent="0.15">
      <c r="A54" s="23"/>
      <c r="B54" s="24" t="str">
        <f>(自動車!B54)</f>
        <v>和泉北１丁目（和泉大橋）</v>
      </c>
      <c r="C54" s="38" t="s">
        <v>24</v>
      </c>
      <c r="D54" s="66" t="s">
        <v>54</v>
      </c>
      <c r="E54" s="66" t="s">
        <v>54</v>
      </c>
      <c r="F54" s="66" t="s">
        <v>54</v>
      </c>
      <c r="G54" s="66" t="s">
        <v>54</v>
      </c>
      <c r="H54" s="66" t="s">
        <v>54</v>
      </c>
      <c r="I54" s="66" t="s">
        <v>54</v>
      </c>
      <c r="J54" s="66" t="s">
        <v>54</v>
      </c>
      <c r="K54" s="66" t="s">
        <v>54</v>
      </c>
      <c r="L54" s="66" t="s">
        <v>54</v>
      </c>
      <c r="M54" s="66" t="s">
        <v>54</v>
      </c>
      <c r="N54" s="66" t="s">
        <v>54</v>
      </c>
      <c r="O54" s="66" t="s">
        <v>54</v>
      </c>
      <c r="P54" s="67" t="s">
        <v>55</v>
      </c>
    </row>
    <row r="55" spans="1:16" ht="13.5" customHeight="1" x14ac:dyDescent="0.15">
      <c r="A55" s="12" t="str">
        <f>(自動車!A55)</f>
        <v>23.</v>
      </c>
      <c r="B55" s="7" t="str">
        <f>(自動車!B55)</f>
        <v>市）石井５６号線</v>
      </c>
      <c r="C55" s="40" t="s">
        <v>23</v>
      </c>
      <c r="D55" s="41">
        <v>4</v>
      </c>
      <c r="E55" s="41">
        <v>9</v>
      </c>
      <c r="F55" s="41">
        <v>17</v>
      </c>
      <c r="G55" s="41">
        <v>3</v>
      </c>
      <c r="H55" s="41">
        <v>3</v>
      </c>
      <c r="I55" s="41">
        <v>0</v>
      </c>
      <c r="J55" s="41">
        <v>2</v>
      </c>
      <c r="K55" s="41">
        <v>2</v>
      </c>
      <c r="L55" s="41">
        <v>7</v>
      </c>
      <c r="M55" s="41">
        <v>5</v>
      </c>
      <c r="N55" s="41">
        <v>10</v>
      </c>
      <c r="O55" s="41">
        <v>5</v>
      </c>
      <c r="P55" s="15"/>
    </row>
    <row r="56" spans="1:16" ht="13.5" customHeight="1" x14ac:dyDescent="0.15">
      <c r="A56" s="10"/>
      <c r="B56" s="24" t="str">
        <f>(自動車!B56)</f>
        <v>和泉北４丁目（泉永寺橋）</v>
      </c>
      <c r="C56" s="30" t="s">
        <v>24</v>
      </c>
      <c r="D56" s="16">
        <v>6</v>
      </c>
      <c r="E56" s="16">
        <v>3</v>
      </c>
      <c r="F56" s="16">
        <v>6</v>
      </c>
      <c r="G56" s="16">
        <v>3</v>
      </c>
      <c r="H56" s="16">
        <v>2</v>
      </c>
      <c r="I56" s="16">
        <v>0</v>
      </c>
      <c r="J56" s="16">
        <v>3</v>
      </c>
      <c r="K56" s="16">
        <v>2</v>
      </c>
      <c r="L56" s="16">
        <v>4</v>
      </c>
      <c r="M56" s="16">
        <v>10</v>
      </c>
      <c r="N56" s="16">
        <v>17</v>
      </c>
      <c r="O56" s="16">
        <v>5</v>
      </c>
      <c r="P56" s="17">
        <f>SUM(D55:O56)</f>
        <v>128</v>
      </c>
    </row>
    <row r="57" spans="1:16" ht="13.5" customHeight="1" x14ac:dyDescent="0.15">
      <c r="A57" s="12"/>
      <c r="B57" s="7"/>
      <c r="C57" s="37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</row>
    <row r="58" spans="1:16" ht="13.5" customHeight="1" x14ac:dyDescent="0.15">
      <c r="A58" s="10"/>
      <c r="B58" s="24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17"/>
    </row>
    <row r="59" spans="1:16" ht="13.5" customHeight="1" x14ac:dyDescent="0.15">
      <c r="A59" s="12"/>
      <c r="B59" s="7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5"/>
    </row>
    <row r="60" spans="1:16" ht="13.5" customHeight="1" x14ac:dyDescent="0.15">
      <c r="A60" s="10"/>
      <c r="B60" s="24"/>
      <c r="C60" s="3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7"/>
    </row>
    <row r="61" spans="1:16" ht="13.5" customHeight="1" x14ac:dyDescent="0.15">
      <c r="A61" s="12"/>
      <c r="B61" s="7"/>
      <c r="C61" s="3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</row>
    <row r="62" spans="1:16" ht="13.5" customHeight="1" x14ac:dyDescent="0.15">
      <c r="A62" s="10"/>
      <c r="B62" s="24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17"/>
    </row>
    <row r="63" spans="1:16" ht="13.5" customHeight="1" x14ac:dyDescent="0.15">
      <c r="A63" s="12"/>
      <c r="B63" s="7"/>
      <c r="C63" s="40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15"/>
    </row>
    <row r="64" spans="1:16" ht="13.5" customHeight="1" x14ac:dyDescent="0.15">
      <c r="A64" s="10"/>
      <c r="B64" s="24"/>
      <c r="C64" s="3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73"/>
    </row>
    <row r="65" spans="1:16" ht="13.5" customHeight="1" x14ac:dyDescent="0.15">
      <c r="A65" s="12"/>
      <c r="B65" s="7"/>
      <c r="C65" s="37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74"/>
    </row>
    <row r="66" spans="1:16" ht="13.5" customHeight="1" x14ac:dyDescent="0.15">
      <c r="A66" s="10"/>
      <c r="B66" s="24"/>
      <c r="C66" s="38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73"/>
    </row>
    <row r="67" spans="1:16" ht="13.5" customHeight="1" x14ac:dyDescent="0.15">
      <c r="A67" s="12"/>
      <c r="B67" s="7"/>
      <c r="C67" s="40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74"/>
    </row>
    <row r="68" spans="1:16" ht="13.5" customHeight="1" x14ac:dyDescent="0.15">
      <c r="A68" s="10"/>
      <c r="B68" s="24"/>
      <c r="C68" s="3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73"/>
    </row>
    <row r="69" spans="1:16" ht="13.5" customHeight="1" x14ac:dyDescent="0.15">
      <c r="A69" s="12"/>
      <c r="B69" s="7"/>
      <c r="C69" s="37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5"/>
    </row>
    <row r="70" spans="1:16" ht="13.5" customHeight="1" x14ac:dyDescent="0.15">
      <c r="A70" s="10"/>
      <c r="B70" s="24"/>
      <c r="C70" s="38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73"/>
    </row>
    <row r="71" spans="1:16" ht="13.5" customHeight="1" x14ac:dyDescent="0.15">
      <c r="A71" s="12"/>
      <c r="B71" s="7"/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55"/>
    </row>
    <row r="72" spans="1:16" ht="13.5" customHeight="1" x14ac:dyDescent="0.15">
      <c r="A72" s="10"/>
      <c r="B72" s="24"/>
      <c r="C72" s="3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73"/>
    </row>
    <row r="73" spans="1:16" ht="13.5" customHeight="1" x14ac:dyDescent="0.15">
      <c r="A73" s="12"/>
      <c r="B73" s="7"/>
      <c r="C73" s="3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55"/>
    </row>
    <row r="74" spans="1:16" ht="13.5" customHeight="1" x14ac:dyDescent="0.15">
      <c r="A74" s="10"/>
      <c r="B74" s="24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73"/>
    </row>
    <row r="75" spans="1:16" ht="13.5" customHeight="1" x14ac:dyDescent="0.15">
      <c r="A75" s="12"/>
      <c r="B75" s="7"/>
      <c r="C75" s="40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5"/>
    </row>
    <row r="76" spans="1:16" ht="13.5" customHeight="1" x14ac:dyDescent="0.15">
      <c r="A76" s="10"/>
      <c r="B76" s="24"/>
      <c r="C76" s="30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7"/>
    </row>
    <row r="77" spans="1:16" ht="13.5" customHeight="1" x14ac:dyDescent="0.15">
      <c r="A77" s="12"/>
      <c r="B77" s="7"/>
      <c r="C77" s="40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5"/>
    </row>
    <row r="78" spans="1:16" ht="13.5" customHeight="1" x14ac:dyDescent="0.15">
      <c r="A78" s="5"/>
      <c r="B78" s="13"/>
      <c r="C78" s="4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0"/>
      <c r="P78" s="71"/>
    </row>
    <row r="79" spans="1:16" ht="13.5" customHeight="1" x14ac:dyDescent="0.15">
      <c r="B79" s="36"/>
      <c r="M79" s="68"/>
      <c r="O79" s="32"/>
      <c r="P79" s="32"/>
    </row>
    <row r="80" spans="1:16" ht="13.15" customHeight="1" x14ac:dyDescent="0.15">
      <c r="A80" s="31"/>
      <c r="B80" s="31"/>
      <c r="C80" s="31"/>
      <c r="D80" s="31"/>
      <c r="E80" s="31"/>
      <c r="F80" s="31"/>
      <c r="G80" s="31"/>
      <c r="H80" s="31"/>
      <c r="I80" s="33"/>
      <c r="J80" s="33"/>
      <c r="K80" s="33"/>
      <c r="L80" s="34" t="s">
        <v>34</v>
      </c>
      <c r="N80" s="33"/>
      <c r="O80" s="31"/>
      <c r="P80" s="31"/>
    </row>
  </sheetData>
  <mergeCells count="32">
    <mergeCell ref="F43:F44"/>
    <mergeCell ref="G43:G44"/>
    <mergeCell ref="H43:H44"/>
    <mergeCell ref="A43:C43"/>
    <mergeCell ref="A44:C44"/>
    <mergeCell ref="D43:D44"/>
    <mergeCell ref="E43:E4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N3:N4"/>
    <mergeCell ref="O3:O4"/>
    <mergeCell ref="A3:C3"/>
    <mergeCell ref="A4:C4"/>
    <mergeCell ref="D3:D4"/>
    <mergeCell ref="E3:E4"/>
    <mergeCell ref="L3:L4"/>
    <mergeCell ref="M3:M4"/>
    <mergeCell ref="M43:M44"/>
    <mergeCell ref="N43:N44"/>
    <mergeCell ref="O43:O44"/>
    <mergeCell ref="I43:I44"/>
    <mergeCell ref="J43:J44"/>
    <mergeCell ref="K43:K44"/>
    <mergeCell ref="L43:L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view="pageBreakPreview" zoomScaleNormal="100" zoomScaleSheetLayoutView="85" workbookViewId="0"/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6" ht="16.899999999999999" customHeight="1" x14ac:dyDescent="0.15">
      <c r="B1" s="3"/>
      <c r="D1" s="85" t="s">
        <v>52</v>
      </c>
      <c r="E1" s="86"/>
      <c r="F1" s="86"/>
      <c r="G1" s="86"/>
      <c r="H1" s="86"/>
      <c r="I1" s="86"/>
      <c r="J1" s="87" t="str">
        <f>自動車!$J$1</f>
        <v>（ 平 成 １９ 年度 ）</v>
      </c>
      <c r="K1" s="87"/>
      <c r="L1" s="87"/>
    </row>
    <row r="2" spans="1:16" ht="13.15" customHeight="1" x14ac:dyDescent="0.15">
      <c r="B2" s="4"/>
      <c r="P2" s="3" t="s">
        <v>37</v>
      </c>
    </row>
    <row r="3" spans="1:16" ht="13.5" customHeight="1" x14ac:dyDescent="0.15">
      <c r="A3" s="77" t="s">
        <v>33</v>
      </c>
      <c r="B3" s="78"/>
      <c r="C3" s="79"/>
      <c r="D3" s="80" t="s">
        <v>38</v>
      </c>
      <c r="E3" s="80" t="s">
        <v>39</v>
      </c>
      <c r="F3" s="80" t="s">
        <v>40</v>
      </c>
      <c r="G3" s="80" t="s">
        <v>41</v>
      </c>
      <c r="H3" s="80" t="s">
        <v>42</v>
      </c>
      <c r="I3" s="80" t="s">
        <v>43</v>
      </c>
      <c r="J3" s="80" t="s">
        <v>44</v>
      </c>
      <c r="K3" s="80" t="s">
        <v>45</v>
      </c>
      <c r="L3" s="80" t="s">
        <v>46</v>
      </c>
      <c r="M3" s="80" t="s">
        <v>47</v>
      </c>
      <c r="N3" s="80" t="s">
        <v>48</v>
      </c>
      <c r="O3" s="80" t="s">
        <v>49</v>
      </c>
      <c r="P3" s="9" t="s">
        <v>50</v>
      </c>
    </row>
    <row r="4" spans="1:16" ht="13.5" customHeight="1" x14ac:dyDescent="0.15">
      <c r="A4" s="82" t="s">
        <v>32</v>
      </c>
      <c r="B4" s="83"/>
      <c r="C4" s="8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" t="s">
        <v>51</v>
      </c>
    </row>
    <row r="5" spans="1:16" ht="13.5" customHeight="1" x14ac:dyDescent="0.15">
      <c r="A5" s="12" t="str">
        <f>(自動車!A5)</f>
        <v>1.</v>
      </c>
      <c r="B5" s="7" t="str">
        <f>(自動車!B5)</f>
        <v>市）二番町線</v>
      </c>
      <c r="C5" s="37" t="s">
        <v>35</v>
      </c>
      <c r="D5" s="63" t="s">
        <v>54</v>
      </c>
      <c r="E5" s="63" t="s">
        <v>54</v>
      </c>
      <c r="F5" s="63" t="s">
        <v>54</v>
      </c>
      <c r="G5" s="63" t="s">
        <v>54</v>
      </c>
      <c r="H5" s="63" t="s">
        <v>54</v>
      </c>
      <c r="I5" s="63" t="s">
        <v>54</v>
      </c>
      <c r="J5" s="63" t="s">
        <v>54</v>
      </c>
      <c r="K5" s="63" t="s">
        <v>54</v>
      </c>
      <c r="L5" s="63" t="s">
        <v>54</v>
      </c>
      <c r="M5" s="63" t="s">
        <v>54</v>
      </c>
      <c r="N5" s="63" t="s">
        <v>54</v>
      </c>
      <c r="O5" s="63" t="s">
        <v>54</v>
      </c>
      <c r="P5" s="65"/>
    </row>
    <row r="6" spans="1:16" ht="13.5" customHeight="1" x14ac:dyDescent="0.15">
      <c r="A6" s="10"/>
      <c r="B6" s="24" t="str">
        <f>(自動車!B6)</f>
        <v>二番町２丁目</v>
      </c>
      <c r="C6" s="38" t="s">
        <v>36</v>
      </c>
      <c r="D6" s="66" t="s">
        <v>54</v>
      </c>
      <c r="E6" s="66" t="s">
        <v>54</v>
      </c>
      <c r="F6" s="66" t="s">
        <v>54</v>
      </c>
      <c r="G6" s="66" t="s">
        <v>54</v>
      </c>
      <c r="H6" s="66" t="s">
        <v>54</v>
      </c>
      <c r="I6" s="66" t="s">
        <v>54</v>
      </c>
      <c r="J6" s="66" t="s">
        <v>54</v>
      </c>
      <c r="K6" s="66" t="s">
        <v>54</v>
      </c>
      <c r="L6" s="66" t="s">
        <v>54</v>
      </c>
      <c r="M6" s="66" t="s">
        <v>54</v>
      </c>
      <c r="N6" s="66" t="s">
        <v>54</v>
      </c>
      <c r="O6" s="66" t="s">
        <v>54</v>
      </c>
      <c r="P6" s="67" t="s">
        <v>55</v>
      </c>
    </row>
    <row r="7" spans="1:16" ht="13.5" customHeight="1" x14ac:dyDescent="0.15">
      <c r="A7" s="12" t="str">
        <f>(自動車!A7)</f>
        <v>2.</v>
      </c>
      <c r="B7" s="7" t="str">
        <f>(自動車!B7)</f>
        <v>市）南北１２０号線</v>
      </c>
      <c r="C7" s="40" t="s">
        <v>35</v>
      </c>
      <c r="D7" s="63" t="s">
        <v>54</v>
      </c>
      <c r="E7" s="63" t="s">
        <v>54</v>
      </c>
      <c r="F7" s="63" t="s">
        <v>54</v>
      </c>
      <c r="G7" s="63" t="s">
        <v>54</v>
      </c>
      <c r="H7" s="63" t="s">
        <v>54</v>
      </c>
      <c r="I7" s="63" t="s">
        <v>54</v>
      </c>
      <c r="J7" s="63" t="s">
        <v>54</v>
      </c>
      <c r="K7" s="63" t="s">
        <v>54</v>
      </c>
      <c r="L7" s="63" t="s">
        <v>54</v>
      </c>
      <c r="M7" s="63" t="s">
        <v>54</v>
      </c>
      <c r="N7" s="63" t="s">
        <v>54</v>
      </c>
      <c r="O7" s="63" t="s">
        <v>54</v>
      </c>
      <c r="P7" s="65"/>
    </row>
    <row r="8" spans="1:16" ht="13.5" customHeight="1" x14ac:dyDescent="0.15">
      <c r="A8" s="10"/>
      <c r="B8" s="24" t="str">
        <f>(自動車!B8)</f>
        <v>堀之内</v>
      </c>
      <c r="C8" s="30" t="s">
        <v>36</v>
      </c>
      <c r="D8" s="66" t="s">
        <v>54</v>
      </c>
      <c r="E8" s="66" t="s">
        <v>54</v>
      </c>
      <c r="F8" s="66" t="s">
        <v>54</v>
      </c>
      <c r="G8" s="66" t="s">
        <v>54</v>
      </c>
      <c r="H8" s="66" t="s">
        <v>54</v>
      </c>
      <c r="I8" s="66" t="s">
        <v>54</v>
      </c>
      <c r="J8" s="66" t="s">
        <v>54</v>
      </c>
      <c r="K8" s="66" t="s">
        <v>54</v>
      </c>
      <c r="L8" s="66" t="s">
        <v>54</v>
      </c>
      <c r="M8" s="66" t="s">
        <v>54</v>
      </c>
      <c r="N8" s="66" t="s">
        <v>54</v>
      </c>
      <c r="O8" s="66" t="s">
        <v>54</v>
      </c>
      <c r="P8" s="67" t="s">
        <v>55</v>
      </c>
    </row>
    <row r="9" spans="1:16" ht="13.5" customHeight="1" x14ac:dyDescent="0.15">
      <c r="A9" s="12" t="str">
        <f>(自動車!A9)</f>
        <v>3.</v>
      </c>
      <c r="B9" s="7" t="str">
        <f>(自動車!B9)</f>
        <v>市）三番町線</v>
      </c>
      <c r="C9" s="37" t="s">
        <v>35</v>
      </c>
      <c r="D9" s="63" t="s">
        <v>54</v>
      </c>
      <c r="E9" s="63" t="s">
        <v>54</v>
      </c>
      <c r="F9" s="63" t="s">
        <v>54</v>
      </c>
      <c r="G9" s="63" t="s">
        <v>54</v>
      </c>
      <c r="H9" s="63" t="s">
        <v>54</v>
      </c>
      <c r="I9" s="63" t="s">
        <v>54</v>
      </c>
      <c r="J9" s="63" t="s">
        <v>54</v>
      </c>
      <c r="K9" s="63" t="s">
        <v>54</v>
      </c>
      <c r="L9" s="63" t="s">
        <v>54</v>
      </c>
      <c r="M9" s="63" t="s">
        <v>54</v>
      </c>
      <c r="N9" s="63" t="s">
        <v>54</v>
      </c>
      <c r="O9" s="63" t="s">
        <v>54</v>
      </c>
      <c r="P9" s="65"/>
    </row>
    <row r="10" spans="1:16" ht="13.5" customHeight="1" x14ac:dyDescent="0.15">
      <c r="A10" s="10"/>
      <c r="B10" s="24" t="str">
        <f>(自動車!B10)</f>
        <v>三番町６丁目</v>
      </c>
      <c r="C10" s="38" t="s">
        <v>36</v>
      </c>
      <c r="D10" s="66" t="s">
        <v>54</v>
      </c>
      <c r="E10" s="66" t="s">
        <v>54</v>
      </c>
      <c r="F10" s="66" t="s">
        <v>54</v>
      </c>
      <c r="G10" s="66" t="s">
        <v>54</v>
      </c>
      <c r="H10" s="66" t="s">
        <v>54</v>
      </c>
      <c r="I10" s="66" t="s">
        <v>54</v>
      </c>
      <c r="J10" s="66" t="s">
        <v>54</v>
      </c>
      <c r="K10" s="66" t="s">
        <v>54</v>
      </c>
      <c r="L10" s="66" t="s">
        <v>54</v>
      </c>
      <c r="M10" s="66" t="s">
        <v>54</v>
      </c>
      <c r="N10" s="66" t="s">
        <v>54</v>
      </c>
      <c r="O10" s="66" t="s">
        <v>54</v>
      </c>
      <c r="P10" s="67" t="s">
        <v>55</v>
      </c>
    </row>
    <row r="11" spans="1:16" ht="13.5" customHeight="1" x14ac:dyDescent="0.15">
      <c r="A11" s="12" t="str">
        <f>(自動車!A11)</f>
        <v>4.</v>
      </c>
      <c r="B11" s="7" t="str">
        <f>(自動車!B11)</f>
        <v>市）千舟町高岡線</v>
      </c>
      <c r="C11" s="40" t="s">
        <v>35</v>
      </c>
      <c r="D11" s="63" t="s">
        <v>54</v>
      </c>
      <c r="E11" s="63" t="s">
        <v>54</v>
      </c>
      <c r="F11" s="63" t="s">
        <v>54</v>
      </c>
      <c r="G11" s="63" t="s">
        <v>54</v>
      </c>
      <c r="H11" s="63" t="s">
        <v>54</v>
      </c>
      <c r="I11" s="63" t="s">
        <v>54</v>
      </c>
      <c r="J11" s="63" t="s">
        <v>54</v>
      </c>
      <c r="K11" s="63" t="s">
        <v>54</v>
      </c>
      <c r="L11" s="63" t="s">
        <v>54</v>
      </c>
      <c r="M11" s="63" t="s">
        <v>54</v>
      </c>
      <c r="N11" s="63" t="s">
        <v>54</v>
      </c>
      <c r="O11" s="63" t="s">
        <v>54</v>
      </c>
      <c r="P11" s="65"/>
    </row>
    <row r="12" spans="1:16" ht="13.5" customHeight="1" x14ac:dyDescent="0.15">
      <c r="A12" s="10"/>
      <c r="B12" s="24" t="str">
        <f>(自動車!B12)</f>
        <v>千舟町６丁目</v>
      </c>
      <c r="C12" s="30" t="s">
        <v>36</v>
      </c>
      <c r="D12" s="66" t="s">
        <v>54</v>
      </c>
      <c r="E12" s="66" t="s">
        <v>54</v>
      </c>
      <c r="F12" s="66" t="s">
        <v>54</v>
      </c>
      <c r="G12" s="66" t="s">
        <v>54</v>
      </c>
      <c r="H12" s="66" t="s">
        <v>54</v>
      </c>
      <c r="I12" s="66" t="s">
        <v>54</v>
      </c>
      <c r="J12" s="66" t="s">
        <v>54</v>
      </c>
      <c r="K12" s="66" t="s">
        <v>54</v>
      </c>
      <c r="L12" s="66" t="s">
        <v>54</v>
      </c>
      <c r="M12" s="66" t="s">
        <v>54</v>
      </c>
      <c r="N12" s="66" t="s">
        <v>54</v>
      </c>
      <c r="O12" s="66" t="s">
        <v>54</v>
      </c>
      <c r="P12" s="67" t="s">
        <v>55</v>
      </c>
    </row>
    <row r="13" spans="1:16" ht="13.5" customHeight="1" x14ac:dyDescent="0.15">
      <c r="A13" s="12" t="str">
        <f>(自動車!A13)</f>
        <v>5.</v>
      </c>
      <c r="B13" s="7" t="str">
        <f>(自動車!B13)</f>
        <v>市）松山環状線(東部)</v>
      </c>
      <c r="C13" s="37" t="s">
        <v>35</v>
      </c>
      <c r="D13" s="51">
        <v>232</v>
      </c>
      <c r="E13" s="51">
        <v>231</v>
      </c>
      <c r="F13" s="51">
        <v>104</v>
      </c>
      <c r="G13" s="51">
        <v>84</v>
      </c>
      <c r="H13" s="51">
        <v>66</v>
      </c>
      <c r="I13" s="51">
        <v>91</v>
      </c>
      <c r="J13" s="51">
        <v>79</v>
      </c>
      <c r="K13" s="51">
        <v>87</v>
      </c>
      <c r="L13" s="51">
        <v>55</v>
      </c>
      <c r="M13" s="51">
        <v>156</v>
      </c>
      <c r="N13" s="51">
        <v>119</v>
      </c>
      <c r="O13" s="51">
        <v>73</v>
      </c>
      <c r="P13" s="15"/>
    </row>
    <row r="14" spans="1:16" ht="13.5" customHeight="1" x14ac:dyDescent="0.15">
      <c r="A14" s="10"/>
      <c r="B14" s="24" t="str">
        <f>(自動車!B14)</f>
        <v>樽味１丁目（湯渡橋）</v>
      </c>
      <c r="C14" s="38" t="s">
        <v>36</v>
      </c>
      <c r="D14" s="52">
        <v>89</v>
      </c>
      <c r="E14" s="52">
        <v>87</v>
      </c>
      <c r="F14" s="52">
        <v>54</v>
      </c>
      <c r="G14" s="52">
        <v>113</v>
      </c>
      <c r="H14" s="52">
        <v>73</v>
      </c>
      <c r="I14" s="52">
        <v>112</v>
      </c>
      <c r="J14" s="52">
        <v>58</v>
      </c>
      <c r="K14" s="52">
        <v>95</v>
      </c>
      <c r="L14" s="52">
        <v>91</v>
      </c>
      <c r="M14" s="52">
        <v>95</v>
      </c>
      <c r="N14" s="52">
        <v>168</v>
      </c>
      <c r="O14" s="52">
        <v>181</v>
      </c>
      <c r="P14" s="17">
        <f>SUM(D13:O14)</f>
        <v>2593</v>
      </c>
    </row>
    <row r="15" spans="1:16" ht="13.5" customHeight="1" x14ac:dyDescent="0.15">
      <c r="A15" s="12" t="str">
        <f>(自動車!A15)</f>
        <v>6.</v>
      </c>
      <c r="B15" s="7" t="str">
        <f>(自動車!B15)</f>
        <v>市）千舟町古川線</v>
      </c>
      <c r="C15" s="40" t="s">
        <v>35</v>
      </c>
      <c r="D15" s="53">
        <v>305</v>
      </c>
      <c r="E15" s="53">
        <v>402</v>
      </c>
      <c r="F15" s="53">
        <v>177</v>
      </c>
      <c r="G15" s="53">
        <v>94</v>
      </c>
      <c r="H15" s="53">
        <v>92</v>
      </c>
      <c r="I15" s="53">
        <v>96</v>
      </c>
      <c r="J15" s="53">
        <v>117</v>
      </c>
      <c r="K15" s="53">
        <v>87</v>
      </c>
      <c r="L15" s="53">
        <v>85</v>
      </c>
      <c r="M15" s="53">
        <v>113</v>
      </c>
      <c r="N15" s="53">
        <v>117</v>
      </c>
      <c r="O15" s="53">
        <v>95</v>
      </c>
      <c r="P15" s="15"/>
    </row>
    <row r="16" spans="1:16" ht="13.5" customHeight="1" x14ac:dyDescent="0.15">
      <c r="A16" s="10"/>
      <c r="B16" s="24" t="str">
        <f>(自動車!B16)</f>
        <v>室町１丁目（末広橋）</v>
      </c>
      <c r="C16" s="46" t="s">
        <v>36</v>
      </c>
      <c r="D16" s="62">
        <v>80</v>
      </c>
      <c r="E16" s="62">
        <v>254</v>
      </c>
      <c r="F16" s="62">
        <v>79</v>
      </c>
      <c r="G16" s="62">
        <v>74</v>
      </c>
      <c r="H16" s="62">
        <v>71</v>
      </c>
      <c r="I16" s="62">
        <v>101</v>
      </c>
      <c r="J16" s="62">
        <v>104</v>
      </c>
      <c r="K16" s="62">
        <v>86</v>
      </c>
      <c r="L16" s="62">
        <v>147</v>
      </c>
      <c r="M16" s="62">
        <v>185</v>
      </c>
      <c r="N16" s="62">
        <v>341</v>
      </c>
      <c r="O16" s="62">
        <v>316</v>
      </c>
      <c r="P16" s="17">
        <f>SUM(D15:O16)</f>
        <v>3618</v>
      </c>
    </row>
    <row r="17" spans="1:16" ht="13.5" customHeight="1" x14ac:dyDescent="0.15">
      <c r="A17" s="12" t="str">
        <f>(自動車!A17)</f>
        <v>7.</v>
      </c>
      <c r="B17" s="7" t="str">
        <f>(自動車!B17)</f>
        <v>市）二番町線</v>
      </c>
      <c r="C17" s="40" t="s">
        <v>35</v>
      </c>
      <c r="D17" s="63" t="s">
        <v>54</v>
      </c>
      <c r="E17" s="63" t="s">
        <v>54</v>
      </c>
      <c r="F17" s="63" t="s">
        <v>54</v>
      </c>
      <c r="G17" s="63" t="s">
        <v>54</v>
      </c>
      <c r="H17" s="63" t="s">
        <v>54</v>
      </c>
      <c r="I17" s="63" t="s">
        <v>54</v>
      </c>
      <c r="J17" s="63" t="s">
        <v>54</v>
      </c>
      <c r="K17" s="63" t="s">
        <v>54</v>
      </c>
      <c r="L17" s="63" t="s">
        <v>54</v>
      </c>
      <c r="M17" s="63" t="s">
        <v>54</v>
      </c>
      <c r="N17" s="63" t="s">
        <v>54</v>
      </c>
      <c r="O17" s="63" t="s">
        <v>54</v>
      </c>
      <c r="P17" s="65"/>
    </row>
    <row r="18" spans="1:16" ht="13.5" customHeight="1" x14ac:dyDescent="0.15">
      <c r="A18" s="10"/>
      <c r="B18" s="24" t="str">
        <f>(自動車!B18)</f>
        <v>二番町３丁目</v>
      </c>
      <c r="C18" s="38" t="s">
        <v>36</v>
      </c>
      <c r="D18" s="66" t="s">
        <v>54</v>
      </c>
      <c r="E18" s="66" t="s">
        <v>54</v>
      </c>
      <c r="F18" s="66" t="s">
        <v>54</v>
      </c>
      <c r="G18" s="66" t="s">
        <v>54</v>
      </c>
      <c r="H18" s="66" t="s">
        <v>54</v>
      </c>
      <c r="I18" s="66" t="s">
        <v>54</v>
      </c>
      <c r="J18" s="66" t="s">
        <v>54</v>
      </c>
      <c r="K18" s="66" t="s">
        <v>54</v>
      </c>
      <c r="L18" s="66" t="s">
        <v>54</v>
      </c>
      <c r="M18" s="66" t="s">
        <v>54</v>
      </c>
      <c r="N18" s="66" t="s">
        <v>54</v>
      </c>
      <c r="O18" s="66" t="s">
        <v>54</v>
      </c>
      <c r="P18" s="67" t="s">
        <v>55</v>
      </c>
    </row>
    <row r="19" spans="1:16" ht="13.5" customHeight="1" x14ac:dyDescent="0.15">
      <c r="A19" s="12" t="str">
        <f>(自動車!A19)</f>
        <v>8.</v>
      </c>
      <c r="B19" s="7" t="str">
        <f>(自動車!B19)</f>
        <v>市）八坂３３号線</v>
      </c>
      <c r="C19" s="46" t="s">
        <v>35</v>
      </c>
      <c r="D19" s="63">
        <v>69</v>
      </c>
      <c r="E19" s="63">
        <v>167</v>
      </c>
      <c r="F19" s="63">
        <v>72</v>
      </c>
      <c r="G19" s="63">
        <v>44</v>
      </c>
      <c r="H19" s="63">
        <v>25</v>
      </c>
      <c r="I19" s="63">
        <v>23</v>
      </c>
      <c r="J19" s="63">
        <v>28</v>
      </c>
      <c r="K19" s="63">
        <v>28</v>
      </c>
      <c r="L19" s="63">
        <v>27</v>
      </c>
      <c r="M19" s="63">
        <v>28</v>
      </c>
      <c r="N19" s="63">
        <v>30</v>
      </c>
      <c r="O19" s="63">
        <v>19</v>
      </c>
      <c r="P19" s="15"/>
    </row>
    <row r="20" spans="1:16" ht="13.5" customHeight="1" x14ac:dyDescent="0.15">
      <c r="A20" s="10"/>
      <c r="B20" s="24" t="str">
        <f>(自動車!B20)</f>
        <v>永木町２丁目（中村橋）</v>
      </c>
      <c r="C20" s="38" t="s">
        <v>36</v>
      </c>
      <c r="D20" s="66">
        <v>36</v>
      </c>
      <c r="E20" s="66">
        <v>37</v>
      </c>
      <c r="F20" s="66">
        <v>27</v>
      </c>
      <c r="G20" s="66">
        <v>28</v>
      </c>
      <c r="H20" s="66">
        <v>43</v>
      </c>
      <c r="I20" s="66">
        <v>44</v>
      </c>
      <c r="J20" s="66">
        <v>34</v>
      </c>
      <c r="K20" s="66">
        <v>48</v>
      </c>
      <c r="L20" s="66">
        <v>50</v>
      </c>
      <c r="M20" s="66">
        <v>58</v>
      </c>
      <c r="N20" s="66">
        <v>129</v>
      </c>
      <c r="O20" s="66">
        <v>98</v>
      </c>
      <c r="P20" s="17">
        <f>SUM(D19:O20)</f>
        <v>1192</v>
      </c>
    </row>
    <row r="21" spans="1:16" ht="13.5" customHeight="1" x14ac:dyDescent="0.15">
      <c r="A21" s="12" t="str">
        <f>(自動車!A21)</f>
        <v>9.</v>
      </c>
      <c r="B21" s="7" t="str">
        <f>(自動車!B21)</f>
        <v>市）道後４３号線</v>
      </c>
      <c r="C21" s="40" t="s">
        <v>35</v>
      </c>
      <c r="D21" s="63" t="s">
        <v>54</v>
      </c>
      <c r="E21" s="63" t="s">
        <v>54</v>
      </c>
      <c r="F21" s="63" t="s">
        <v>54</v>
      </c>
      <c r="G21" s="63" t="s">
        <v>54</v>
      </c>
      <c r="H21" s="63" t="s">
        <v>54</v>
      </c>
      <c r="I21" s="63" t="s">
        <v>54</v>
      </c>
      <c r="J21" s="63" t="s">
        <v>54</v>
      </c>
      <c r="K21" s="63" t="s">
        <v>54</v>
      </c>
      <c r="L21" s="63" t="s">
        <v>54</v>
      </c>
      <c r="M21" s="63" t="s">
        <v>54</v>
      </c>
      <c r="N21" s="63" t="s">
        <v>54</v>
      </c>
      <c r="O21" s="63" t="s">
        <v>54</v>
      </c>
      <c r="P21" s="65"/>
    </row>
    <row r="22" spans="1:16" ht="13.5" customHeight="1" x14ac:dyDescent="0.15">
      <c r="A22" s="10"/>
      <c r="B22" s="24" t="str">
        <f>(自動車!B22)</f>
        <v>道後湯之町</v>
      </c>
      <c r="C22" s="30" t="s">
        <v>36</v>
      </c>
      <c r="D22" s="66" t="s">
        <v>54</v>
      </c>
      <c r="E22" s="66" t="s">
        <v>54</v>
      </c>
      <c r="F22" s="66" t="s">
        <v>54</v>
      </c>
      <c r="G22" s="66" t="s">
        <v>54</v>
      </c>
      <c r="H22" s="66" t="s">
        <v>54</v>
      </c>
      <c r="I22" s="66" t="s">
        <v>54</v>
      </c>
      <c r="J22" s="66" t="s">
        <v>54</v>
      </c>
      <c r="K22" s="66" t="s">
        <v>54</v>
      </c>
      <c r="L22" s="66" t="s">
        <v>54</v>
      </c>
      <c r="M22" s="66" t="s">
        <v>54</v>
      </c>
      <c r="N22" s="66" t="s">
        <v>54</v>
      </c>
      <c r="O22" s="66" t="s">
        <v>54</v>
      </c>
      <c r="P22" s="67" t="s">
        <v>55</v>
      </c>
    </row>
    <row r="23" spans="1:16" ht="13.5" customHeight="1" x14ac:dyDescent="0.15">
      <c r="A23" s="12" t="str">
        <f>(自動車!A23)</f>
        <v>10.</v>
      </c>
      <c r="B23" s="7" t="str">
        <f>(自動車!B23)</f>
        <v>市）八坂１号線</v>
      </c>
      <c r="C23" s="37" t="s">
        <v>35</v>
      </c>
      <c r="D23" s="63" t="s">
        <v>54</v>
      </c>
      <c r="E23" s="63" t="s">
        <v>54</v>
      </c>
      <c r="F23" s="63" t="s">
        <v>54</v>
      </c>
      <c r="G23" s="63" t="s">
        <v>54</v>
      </c>
      <c r="H23" s="63" t="s">
        <v>54</v>
      </c>
      <c r="I23" s="63" t="s">
        <v>54</v>
      </c>
      <c r="J23" s="63" t="s">
        <v>54</v>
      </c>
      <c r="K23" s="63" t="s">
        <v>54</v>
      </c>
      <c r="L23" s="63" t="s">
        <v>54</v>
      </c>
      <c r="M23" s="63" t="s">
        <v>54</v>
      </c>
      <c r="N23" s="63" t="s">
        <v>54</v>
      </c>
      <c r="O23" s="63" t="s">
        <v>54</v>
      </c>
      <c r="P23" s="65"/>
    </row>
    <row r="24" spans="1:16" ht="13.5" customHeight="1" x14ac:dyDescent="0.15">
      <c r="A24" s="10"/>
      <c r="B24" s="24" t="str">
        <f>(自動車!B24)</f>
        <v>柳井町１丁目</v>
      </c>
      <c r="C24" s="38" t="s">
        <v>36</v>
      </c>
      <c r="D24" s="66" t="s">
        <v>54</v>
      </c>
      <c r="E24" s="66" t="s">
        <v>54</v>
      </c>
      <c r="F24" s="66" t="s">
        <v>54</v>
      </c>
      <c r="G24" s="66" t="s">
        <v>54</v>
      </c>
      <c r="H24" s="66" t="s">
        <v>54</v>
      </c>
      <c r="I24" s="66" t="s">
        <v>54</v>
      </c>
      <c r="J24" s="66" t="s">
        <v>54</v>
      </c>
      <c r="K24" s="66" t="s">
        <v>54</v>
      </c>
      <c r="L24" s="66" t="s">
        <v>54</v>
      </c>
      <c r="M24" s="66" t="s">
        <v>54</v>
      </c>
      <c r="N24" s="66" t="s">
        <v>54</v>
      </c>
      <c r="O24" s="66" t="s">
        <v>54</v>
      </c>
      <c r="P24" s="67" t="s">
        <v>55</v>
      </c>
    </row>
    <row r="25" spans="1:16" ht="13.5" customHeight="1" x14ac:dyDescent="0.15">
      <c r="A25" s="12" t="str">
        <f>(自動車!A25)</f>
        <v>11.</v>
      </c>
      <c r="B25" s="7" t="str">
        <f>(自動車!B25)</f>
        <v>市）素鵞１０７号線</v>
      </c>
      <c r="C25" s="40" t="s">
        <v>35</v>
      </c>
      <c r="D25" s="63" t="s">
        <v>54</v>
      </c>
      <c r="E25" s="63" t="s">
        <v>54</v>
      </c>
      <c r="F25" s="63" t="s">
        <v>54</v>
      </c>
      <c r="G25" s="63" t="s">
        <v>54</v>
      </c>
      <c r="H25" s="63" t="s">
        <v>54</v>
      </c>
      <c r="I25" s="63" t="s">
        <v>54</v>
      </c>
      <c r="J25" s="63" t="s">
        <v>54</v>
      </c>
      <c r="K25" s="63" t="s">
        <v>54</v>
      </c>
      <c r="L25" s="63" t="s">
        <v>54</v>
      </c>
      <c r="M25" s="63" t="s">
        <v>54</v>
      </c>
      <c r="N25" s="63" t="s">
        <v>54</v>
      </c>
      <c r="O25" s="63" t="s">
        <v>54</v>
      </c>
      <c r="P25" s="65"/>
    </row>
    <row r="26" spans="1:16" ht="13.5" customHeight="1" x14ac:dyDescent="0.15">
      <c r="A26" s="10"/>
      <c r="B26" s="24" t="str">
        <f>(自動車!B26)</f>
        <v>立花１丁目</v>
      </c>
      <c r="C26" s="46" t="s">
        <v>36</v>
      </c>
      <c r="D26" s="66" t="s">
        <v>54</v>
      </c>
      <c r="E26" s="66" t="s">
        <v>54</v>
      </c>
      <c r="F26" s="66" t="s">
        <v>54</v>
      </c>
      <c r="G26" s="66" t="s">
        <v>54</v>
      </c>
      <c r="H26" s="66" t="s">
        <v>54</v>
      </c>
      <c r="I26" s="66" t="s">
        <v>54</v>
      </c>
      <c r="J26" s="66" t="s">
        <v>54</v>
      </c>
      <c r="K26" s="66" t="s">
        <v>54</v>
      </c>
      <c r="L26" s="66" t="s">
        <v>54</v>
      </c>
      <c r="M26" s="66" t="s">
        <v>54</v>
      </c>
      <c r="N26" s="66" t="s">
        <v>54</v>
      </c>
      <c r="O26" s="66" t="s">
        <v>54</v>
      </c>
      <c r="P26" s="67" t="s">
        <v>55</v>
      </c>
    </row>
    <row r="27" spans="1:16" ht="13.5" customHeight="1" x14ac:dyDescent="0.15">
      <c r="A27" s="12" t="str">
        <f>(自動車!A27)</f>
        <v>12.</v>
      </c>
      <c r="B27" s="7" t="str">
        <f>(自動車!B27)</f>
        <v>堀之内公園内</v>
      </c>
      <c r="C27" s="40" t="s">
        <v>35</v>
      </c>
      <c r="D27" s="63">
        <v>21</v>
      </c>
      <c r="E27" s="63">
        <v>30</v>
      </c>
      <c r="F27" s="63">
        <v>27</v>
      </c>
      <c r="G27" s="63">
        <v>22</v>
      </c>
      <c r="H27" s="63">
        <v>21</v>
      </c>
      <c r="I27" s="63">
        <v>13</v>
      </c>
      <c r="J27" s="63">
        <v>23</v>
      </c>
      <c r="K27" s="63">
        <v>24</v>
      </c>
      <c r="L27" s="63">
        <v>25</v>
      </c>
      <c r="M27" s="63">
        <v>16</v>
      </c>
      <c r="N27" s="63">
        <v>30</v>
      </c>
      <c r="O27" s="63">
        <v>29</v>
      </c>
      <c r="P27" s="65"/>
    </row>
    <row r="28" spans="1:16" ht="13.5" customHeight="1" x14ac:dyDescent="0.15">
      <c r="A28" s="10"/>
      <c r="B28" s="24" t="str">
        <f>(自動車!B28)</f>
        <v>堀之内（南堀端停留所前）</v>
      </c>
      <c r="C28" s="30" t="s">
        <v>36</v>
      </c>
      <c r="D28" s="66">
        <v>47</v>
      </c>
      <c r="E28" s="66">
        <v>95</v>
      </c>
      <c r="F28" s="66">
        <v>36</v>
      </c>
      <c r="G28" s="66">
        <v>27</v>
      </c>
      <c r="H28" s="66">
        <v>31</v>
      </c>
      <c r="I28" s="66">
        <v>35</v>
      </c>
      <c r="J28" s="66">
        <v>27</v>
      </c>
      <c r="K28" s="66">
        <v>37</v>
      </c>
      <c r="L28" s="66">
        <v>32</v>
      </c>
      <c r="M28" s="66">
        <v>33</v>
      </c>
      <c r="N28" s="66">
        <v>46</v>
      </c>
      <c r="O28" s="66">
        <v>39</v>
      </c>
      <c r="P28" s="17">
        <f>SUM(D27:O28)</f>
        <v>766</v>
      </c>
    </row>
    <row r="29" spans="1:16" ht="13.5" customHeight="1" x14ac:dyDescent="0.15">
      <c r="A29" s="12" t="str">
        <f>(自動車!A29)</f>
        <v>13.</v>
      </c>
      <c r="B29" s="7" t="str">
        <f>(自動車!B29)</f>
        <v>堀之内公園内</v>
      </c>
      <c r="C29" s="37" t="s">
        <v>35</v>
      </c>
      <c r="D29" s="63">
        <v>85</v>
      </c>
      <c r="E29" s="63">
        <v>241</v>
      </c>
      <c r="F29" s="63">
        <v>41</v>
      </c>
      <c r="G29" s="63">
        <v>53</v>
      </c>
      <c r="H29" s="63">
        <v>32</v>
      </c>
      <c r="I29" s="63">
        <v>26</v>
      </c>
      <c r="J29" s="63">
        <v>37</v>
      </c>
      <c r="K29" s="63">
        <v>32</v>
      </c>
      <c r="L29" s="63">
        <v>40</v>
      </c>
      <c r="M29" s="63">
        <v>40</v>
      </c>
      <c r="N29" s="63">
        <v>52</v>
      </c>
      <c r="O29" s="63">
        <v>37</v>
      </c>
      <c r="P29" s="65"/>
    </row>
    <row r="30" spans="1:16" ht="13.5" customHeight="1" x14ac:dyDescent="0.15">
      <c r="A30" s="10"/>
      <c r="B30" s="24" t="str">
        <f>(自動車!B30)</f>
        <v>堀之内（愛媛県庁前）</v>
      </c>
      <c r="C30" s="38" t="s">
        <v>36</v>
      </c>
      <c r="D30" s="66">
        <v>15</v>
      </c>
      <c r="E30" s="66">
        <v>34</v>
      </c>
      <c r="F30" s="66">
        <v>29</v>
      </c>
      <c r="G30" s="66">
        <v>33</v>
      </c>
      <c r="H30" s="66">
        <v>27</v>
      </c>
      <c r="I30" s="66">
        <v>39</v>
      </c>
      <c r="J30" s="66">
        <v>21</v>
      </c>
      <c r="K30" s="66">
        <v>26</v>
      </c>
      <c r="L30" s="66">
        <v>32</v>
      </c>
      <c r="M30" s="66">
        <v>35</v>
      </c>
      <c r="N30" s="66">
        <v>112</v>
      </c>
      <c r="O30" s="66">
        <v>58</v>
      </c>
      <c r="P30" s="17">
        <f>SUM(D29:O30)</f>
        <v>1177</v>
      </c>
    </row>
    <row r="31" spans="1:16" ht="13.5" customHeight="1" x14ac:dyDescent="0.15">
      <c r="A31" s="12" t="str">
        <f>(自動車!A31)</f>
        <v>14.</v>
      </c>
      <c r="B31" s="7" t="str">
        <f>(自動車!B31)</f>
        <v>堀之内公園内</v>
      </c>
      <c r="C31" s="40" t="s">
        <v>35</v>
      </c>
      <c r="D31" s="63">
        <v>9</v>
      </c>
      <c r="E31" s="63">
        <v>60</v>
      </c>
      <c r="F31" s="63">
        <v>18</v>
      </c>
      <c r="G31" s="63">
        <v>25</v>
      </c>
      <c r="H31" s="63">
        <v>13</v>
      </c>
      <c r="I31" s="63">
        <v>16</v>
      </c>
      <c r="J31" s="63">
        <v>14</v>
      </c>
      <c r="K31" s="63">
        <v>9</v>
      </c>
      <c r="L31" s="63">
        <v>10</v>
      </c>
      <c r="M31" s="63">
        <v>14</v>
      </c>
      <c r="N31" s="63">
        <v>8</v>
      </c>
      <c r="O31" s="63">
        <v>8</v>
      </c>
      <c r="P31" s="65"/>
    </row>
    <row r="32" spans="1:16" ht="13.5" customHeight="1" x14ac:dyDescent="0.15">
      <c r="A32" s="10"/>
      <c r="B32" s="24" t="str">
        <f>(自動車!B32)</f>
        <v>堀之内（本町１交差点付近）</v>
      </c>
      <c r="C32" s="30" t="s">
        <v>36</v>
      </c>
      <c r="D32" s="66">
        <v>4</v>
      </c>
      <c r="E32" s="66">
        <v>18</v>
      </c>
      <c r="F32" s="66">
        <v>8</v>
      </c>
      <c r="G32" s="66">
        <v>21</v>
      </c>
      <c r="H32" s="66">
        <v>14</v>
      </c>
      <c r="I32" s="66">
        <v>16</v>
      </c>
      <c r="J32" s="66">
        <v>12</v>
      </c>
      <c r="K32" s="66">
        <v>16</v>
      </c>
      <c r="L32" s="66">
        <v>15</v>
      </c>
      <c r="M32" s="66">
        <v>18</v>
      </c>
      <c r="N32" s="66">
        <v>38</v>
      </c>
      <c r="O32" s="66">
        <v>23</v>
      </c>
      <c r="P32" s="17">
        <f>SUM(D31:O32)</f>
        <v>407</v>
      </c>
    </row>
    <row r="33" spans="1:16" ht="13.5" customHeight="1" x14ac:dyDescent="0.15">
      <c r="A33" s="12" t="str">
        <f>(自動車!A33)</f>
        <v>15.</v>
      </c>
      <c r="B33" s="7" t="str">
        <f>(自動車!B33)</f>
        <v>堀之内公園内</v>
      </c>
      <c r="C33" s="37" t="s">
        <v>35</v>
      </c>
      <c r="D33" s="41">
        <v>20</v>
      </c>
      <c r="E33" s="41">
        <v>38</v>
      </c>
      <c r="F33" s="41">
        <v>24</v>
      </c>
      <c r="G33" s="41">
        <v>33</v>
      </c>
      <c r="H33" s="41">
        <v>34</v>
      </c>
      <c r="I33" s="41">
        <v>38</v>
      </c>
      <c r="J33" s="41">
        <v>29</v>
      </c>
      <c r="K33" s="41">
        <v>28</v>
      </c>
      <c r="L33" s="41">
        <v>34</v>
      </c>
      <c r="M33" s="41">
        <v>36</v>
      </c>
      <c r="N33" s="41">
        <v>105</v>
      </c>
      <c r="O33" s="41">
        <v>68</v>
      </c>
      <c r="P33" s="65"/>
    </row>
    <row r="34" spans="1:16" ht="13.5" customHeight="1" x14ac:dyDescent="0.15">
      <c r="A34" s="23"/>
      <c r="B34" s="24" t="str">
        <f>(自動車!B34)</f>
        <v>堀之内（三崎商店前）</v>
      </c>
      <c r="C34" s="38" t="s">
        <v>36</v>
      </c>
      <c r="D34" s="16">
        <v>125</v>
      </c>
      <c r="E34" s="16">
        <v>286</v>
      </c>
      <c r="F34" s="16">
        <v>78</v>
      </c>
      <c r="G34" s="16">
        <v>56</v>
      </c>
      <c r="H34" s="16">
        <v>45</v>
      </c>
      <c r="I34" s="16">
        <v>40</v>
      </c>
      <c r="J34" s="16">
        <v>60</v>
      </c>
      <c r="K34" s="16">
        <v>57</v>
      </c>
      <c r="L34" s="16">
        <v>53</v>
      </c>
      <c r="M34" s="16">
        <v>50</v>
      </c>
      <c r="N34" s="16">
        <v>87</v>
      </c>
      <c r="O34" s="16">
        <v>42</v>
      </c>
      <c r="P34" s="17">
        <f>SUM(D33:O34)</f>
        <v>1466</v>
      </c>
    </row>
    <row r="35" spans="1:16" ht="13.5" customHeight="1" x14ac:dyDescent="0.15">
      <c r="A35" s="12" t="str">
        <f>(自動車!A35)</f>
        <v>16.</v>
      </c>
      <c r="B35" s="7" t="str">
        <f>(自動車!B35)</f>
        <v>市）道後１８４号線</v>
      </c>
      <c r="C35" s="40" t="s">
        <v>35</v>
      </c>
      <c r="D35" s="63" t="s">
        <v>54</v>
      </c>
      <c r="E35" s="63" t="s">
        <v>54</v>
      </c>
      <c r="F35" s="63" t="s">
        <v>54</v>
      </c>
      <c r="G35" s="63" t="s">
        <v>54</v>
      </c>
      <c r="H35" s="63" t="s">
        <v>54</v>
      </c>
      <c r="I35" s="63" t="s">
        <v>54</v>
      </c>
      <c r="J35" s="63" t="s">
        <v>54</v>
      </c>
      <c r="K35" s="63" t="s">
        <v>54</v>
      </c>
      <c r="L35" s="63" t="s">
        <v>54</v>
      </c>
      <c r="M35" s="63" t="s">
        <v>54</v>
      </c>
      <c r="N35" s="63" t="s">
        <v>54</v>
      </c>
      <c r="O35" s="63" t="s">
        <v>54</v>
      </c>
      <c r="P35" s="15"/>
    </row>
    <row r="36" spans="1:16" ht="13.5" customHeight="1" x14ac:dyDescent="0.15">
      <c r="A36" s="10"/>
      <c r="B36" s="24" t="str">
        <f>(自動車!B36)</f>
        <v>道後湯之町</v>
      </c>
      <c r="C36" s="30" t="s">
        <v>36</v>
      </c>
      <c r="D36" s="66" t="s">
        <v>54</v>
      </c>
      <c r="E36" s="66" t="s">
        <v>54</v>
      </c>
      <c r="F36" s="66" t="s">
        <v>54</v>
      </c>
      <c r="G36" s="66" t="s">
        <v>54</v>
      </c>
      <c r="H36" s="66" t="s">
        <v>54</v>
      </c>
      <c r="I36" s="66" t="s">
        <v>54</v>
      </c>
      <c r="J36" s="66" t="s">
        <v>54</v>
      </c>
      <c r="K36" s="66" t="s">
        <v>54</v>
      </c>
      <c r="L36" s="66" t="s">
        <v>54</v>
      </c>
      <c r="M36" s="66" t="s">
        <v>54</v>
      </c>
      <c r="N36" s="66" t="s">
        <v>54</v>
      </c>
      <c r="O36" s="66" t="s">
        <v>54</v>
      </c>
      <c r="P36" s="67" t="s">
        <v>55</v>
      </c>
    </row>
    <row r="37" spans="1:16" ht="13.5" customHeight="1" x14ac:dyDescent="0.15">
      <c r="A37" s="12" t="str">
        <f>(自動車!A37)</f>
        <v>17.</v>
      </c>
      <c r="B37" s="7" t="str">
        <f>(自動車!B37)</f>
        <v>市）石井９３号線</v>
      </c>
      <c r="C37" s="40" t="s">
        <v>35</v>
      </c>
      <c r="D37" s="53" t="s">
        <v>112</v>
      </c>
      <c r="E37" s="53" t="s">
        <v>112</v>
      </c>
      <c r="F37" s="53" t="s">
        <v>112</v>
      </c>
      <c r="G37" s="53" t="s">
        <v>112</v>
      </c>
      <c r="H37" s="53" t="s">
        <v>112</v>
      </c>
      <c r="I37" s="53" t="s">
        <v>112</v>
      </c>
      <c r="J37" s="53" t="s">
        <v>112</v>
      </c>
      <c r="K37" s="53" t="s">
        <v>112</v>
      </c>
      <c r="L37" s="53" t="s">
        <v>112</v>
      </c>
      <c r="M37" s="53" t="s">
        <v>112</v>
      </c>
      <c r="N37" s="53" t="s">
        <v>112</v>
      </c>
      <c r="O37" s="53" t="s">
        <v>112</v>
      </c>
      <c r="P37" s="74"/>
    </row>
    <row r="38" spans="1:16" ht="13.5" customHeight="1" x14ac:dyDescent="0.15">
      <c r="A38" s="5"/>
      <c r="B38" s="13" t="str">
        <f>(自動車!B38)</f>
        <v>古川南３丁目（一ノ宮橋）</v>
      </c>
      <c r="C38" s="42" t="s">
        <v>36</v>
      </c>
      <c r="D38" s="75" t="s">
        <v>112</v>
      </c>
      <c r="E38" s="75" t="s">
        <v>112</v>
      </c>
      <c r="F38" s="75" t="s">
        <v>112</v>
      </c>
      <c r="G38" s="75" t="s">
        <v>112</v>
      </c>
      <c r="H38" s="75" t="s">
        <v>112</v>
      </c>
      <c r="I38" s="75" t="s">
        <v>112</v>
      </c>
      <c r="J38" s="75" t="s">
        <v>112</v>
      </c>
      <c r="K38" s="75" t="s">
        <v>112</v>
      </c>
      <c r="L38" s="75" t="s">
        <v>112</v>
      </c>
      <c r="M38" s="75" t="s">
        <v>112</v>
      </c>
      <c r="N38" s="75" t="s">
        <v>112</v>
      </c>
      <c r="O38" s="75" t="s">
        <v>112</v>
      </c>
      <c r="P38" s="76" t="s">
        <v>115</v>
      </c>
    </row>
    <row r="39" spans="1:16" ht="13.15" customHeight="1" x14ac:dyDescent="0.15">
      <c r="B39" s="36"/>
      <c r="M39" s="35"/>
      <c r="O39" s="32"/>
      <c r="P39" s="32"/>
    </row>
    <row r="40" spans="1:16" ht="13.15" customHeight="1" x14ac:dyDescent="0.15">
      <c r="A40" s="31"/>
      <c r="B40" s="31"/>
      <c r="C40" s="31"/>
      <c r="D40" s="31"/>
      <c r="E40" s="31"/>
      <c r="F40" s="31"/>
      <c r="G40" s="31"/>
      <c r="H40" s="31"/>
      <c r="I40" s="33"/>
      <c r="J40" s="33"/>
      <c r="K40" s="33"/>
      <c r="L40" s="34" t="s">
        <v>34</v>
      </c>
      <c r="N40" s="33"/>
      <c r="O40" s="31"/>
      <c r="P40" s="31"/>
    </row>
    <row r="41" spans="1:16" ht="16.899999999999999" customHeight="1" x14ac:dyDescent="0.15">
      <c r="B41" s="3"/>
      <c r="D41" s="85" t="s">
        <v>52</v>
      </c>
      <c r="E41" s="86"/>
      <c r="F41" s="86"/>
      <c r="G41" s="86"/>
      <c r="H41" s="86"/>
      <c r="I41" s="86"/>
      <c r="J41" s="87" t="str">
        <f>$J$1</f>
        <v>（ 平 成 １９ 年度 ）</v>
      </c>
      <c r="K41" s="87"/>
      <c r="L41" s="87"/>
    </row>
    <row r="42" spans="1:16" ht="13.15" customHeight="1" x14ac:dyDescent="0.15">
      <c r="B42" s="4"/>
      <c r="P42" s="3" t="s">
        <v>37</v>
      </c>
    </row>
    <row r="43" spans="1:16" ht="13.5" customHeight="1" x14ac:dyDescent="0.15">
      <c r="A43" s="77" t="s">
        <v>33</v>
      </c>
      <c r="B43" s="78"/>
      <c r="C43" s="79"/>
      <c r="D43" s="80" t="s">
        <v>38</v>
      </c>
      <c r="E43" s="80" t="s">
        <v>39</v>
      </c>
      <c r="F43" s="80" t="s">
        <v>40</v>
      </c>
      <c r="G43" s="80" t="s">
        <v>41</v>
      </c>
      <c r="H43" s="80" t="s">
        <v>42</v>
      </c>
      <c r="I43" s="80" t="s">
        <v>43</v>
      </c>
      <c r="J43" s="80" t="s">
        <v>44</v>
      </c>
      <c r="K43" s="80" t="s">
        <v>45</v>
      </c>
      <c r="L43" s="80" t="s">
        <v>46</v>
      </c>
      <c r="M43" s="80" t="s">
        <v>47</v>
      </c>
      <c r="N43" s="80" t="s">
        <v>48</v>
      </c>
      <c r="O43" s="80" t="s">
        <v>49</v>
      </c>
      <c r="P43" s="9" t="s">
        <v>50</v>
      </c>
    </row>
    <row r="44" spans="1:16" ht="13.5" customHeight="1" x14ac:dyDescent="0.15">
      <c r="A44" s="82" t="s">
        <v>32</v>
      </c>
      <c r="B44" s="83"/>
      <c r="C44" s="84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1" t="s">
        <v>51</v>
      </c>
    </row>
    <row r="45" spans="1:16" ht="13.5" customHeight="1" x14ac:dyDescent="0.15">
      <c r="A45" s="12" t="str">
        <f>(自動車!A45)</f>
        <v>18.</v>
      </c>
      <c r="B45" s="7" t="str">
        <f>(自動車!B45)</f>
        <v>市）宮前２１号線</v>
      </c>
      <c r="C45" s="37" t="s">
        <v>35</v>
      </c>
      <c r="D45" s="63" t="s">
        <v>54</v>
      </c>
      <c r="E45" s="63" t="s">
        <v>54</v>
      </c>
      <c r="F45" s="63" t="s">
        <v>54</v>
      </c>
      <c r="G45" s="63" t="s">
        <v>54</v>
      </c>
      <c r="H45" s="63" t="s">
        <v>54</v>
      </c>
      <c r="I45" s="63" t="s">
        <v>54</v>
      </c>
      <c r="J45" s="63" t="s">
        <v>54</v>
      </c>
      <c r="K45" s="63" t="s">
        <v>54</v>
      </c>
      <c r="L45" s="63" t="s">
        <v>54</v>
      </c>
      <c r="M45" s="63" t="s">
        <v>54</v>
      </c>
      <c r="N45" s="63" t="s">
        <v>54</v>
      </c>
      <c r="O45" s="63" t="s">
        <v>54</v>
      </c>
      <c r="P45" s="65"/>
    </row>
    <row r="46" spans="1:16" ht="13.5" customHeight="1" x14ac:dyDescent="0.15">
      <c r="A46" s="10"/>
      <c r="B46" s="24" t="str">
        <f>(自動車!B46)</f>
        <v>吉野町</v>
      </c>
      <c r="C46" s="38" t="s">
        <v>36</v>
      </c>
      <c r="D46" s="66" t="s">
        <v>54</v>
      </c>
      <c r="E46" s="66" t="s">
        <v>54</v>
      </c>
      <c r="F46" s="66" t="s">
        <v>54</v>
      </c>
      <c r="G46" s="66" t="s">
        <v>54</v>
      </c>
      <c r="H46" s="66" t="s">
        <v>54</v>
      </c>
      <c r="I46" s="66" t="s">
        <v>54</v>
      </c>
      <c r="J46" s="66" t="s">
        <v>54</v>
      </c>
      <c r="K46" s="66" t="s">
        <v>54</v>
      </c>
      <c r="L46" s="66" t="s">
        <v>54</v>
      </c>
      <c r="M46" s="66" t="s">
        <v>54</v>
      </c>
      <c r="N46" s="66" t="s">
        <v>54</v>
      </c>
      <c r="O46" s="66" t="s">
        <v>54</v>
      </c>
      <c r="P46" s="67" t="s">
        <v>55</v>
      </c>
    </row>
    <row r="47" spans="1:16" ht="13.5" customHeight="1" x14ac:dyDescent="0.15">
      <c r="A47" s="12" t="str">
        <f>(自動車!A47)</f>
        <v>19.</v>
      </c>
      <c r="B47" s="7" t="str">
        <f>(自動車!B47)</f>
        <v>市）石井２２８号線</v>
      </c>
      <c r="C47" s="40" t="s">
        <v>35</v>
      </c>
      <c r="D47" s="63" t="s">
        <v>54</v>
      </c>
      <c r="E47" s="63" t="s">
        <v>54</v>
      </c>
      <c r="F47" s="63" t="s">
        <v>54</v>
      </c>
      <c r="G47" s="63" t="s">
        <v>54</v>
      </c>
      <c r="H47" s="63" t="s">
        <v>54</v>
      </c>
      <c r="I47" s="63" t="s">
        <v>54</v>
      </c>
      <c r="J47" s="63" t="s">
        <v>54</v>
      </c>
      <c r="K47" s="63" t="s">
        <v>54</v>
      </c>
      <c r="L47" s="63" t="s">
        <v>54</v>
      </c>
      <c r="M47" s="63" t="s">
        <v>54</v>
      </c>
      <c r="N47" s="63" t="s">
        <v>54</v>
      </c>
      <c r="O47" s="63" t="s">
        <v>54</v>
      </c>
      <c r="P47" s="65"/>
    </row>
    <row r="48" spans="1:16" ht="13.5" customHeight="1" x14ac:dyDescent="0.15">
      <c r="A48" s="10"/>
      <c r="B48" s="24" t="str">
        <f>(自動車!B48)</f>
        <v>和泉南１丁目</v>
      </c>
      <c r="C48" s="30" t="s">
        <v>36</v>
      </c>
      <c r="D48" s="66" t="s">
        <v>54</v>
      </c>
      <c r="E48" s="66" t="s">
        <v>54</v>
      </c>
      <c r="F48" s="66" t="s">
        <v>54</v>
      </c>
      <c r="G48" s="66" t="s">
        <v>54</v>
      </c>
      <c r="H48" s="66" t="s">
        <v>54</v>
      </c>
      <c r="I48" s="66" t="s">
        <v>54</v>
      </c>
      <c r="J48" s="66" t="s">
        <v>54</v>
      </c>
      <c r="K48" s="66" t="s">
        <v>54</v>
      </c>
      <c r="L48" s="66" t="s">
        <v>54</v>
      </c>
      <c r="M48" s="66" t="s">
        <v>54</v>
      </c>
      <c r="N48" s="66" t="s">
        <v>54</v>
      </c>
      <c r="O48" s="66" t="s">
        <v>54</v>
      </c>
      <c r="P48" s="67" t="s">
        <v>55</v>
      </c>
    </row>
    <row r="49" spans="1:16" ht="13.5" customHeight="1" x14ac:dyDescent="0.15">
      <c r="A49" s="12" t="str">
        <f>(自動車!A49)</f>
        <v>20.</v>
      </c>
      <c r="B49" s="7" t="str">
        <f>(自動車!B49)</f>
        <v>市）潮見１０８号線</v>
      </c>
      <c r="C49" s="37" t="s">
        <v>35</v>
      </c>
      <c r="D49" s="63" t="s">
        <v>54</v>
      </c>
      <c r="E49" s="63" t="s">
        <v>54</v>
      </c>
      <c r="F49" s="63" t="s">
        <v>54</v>
      </c>
      <c r="G49" s="63" t="s">
        <v>54</v>
      </c>
      <c r="H49" s="63" t="s">
        <v>54</v>
      </c>
      <c r="I49" s="63" t="s">
        <v>54</v>
      </c>
      <c r="J49" s="63" t="s">
        <v>54</v>
      </c>
      <c r="K49" s="63" t="s">
        <v>54</v>
      </c>
      <c r="L49" s="63" t="s">
        <v>54</v>
      </c>
      <c r="M49" s="63" t="s">
        <v>54</v>
      </c>
      <c r="N49" s="63" t="s">
        <v>54</v>
      </c>
      <c r="O49" s="63" t="s">
        <v>54</v>
      </c>
      <c r="P49" s="65"/>
    </row>
    <row r="50" spans="1:16" ht="13.5" customHeight="1" x14ac:dyDescent="0.15">
      <c r="A50" s="10"/>
      <c r="B50" s="24" t="str">
        <f>(自動車!B50)</f>
        <v>白水台３丁目</v>
      </c>
      <c r="C50" s="38" t="s">
        <v>36</v>
      </c>
      <c r="D50" s="66" t="s">
        <v>54</v>
      </c>
      <c r="E50" s="66" t="s">
        <v>54</v>
      </c>
      <c r="F50" s="66" t="s">
        <v>54</v>
      </c>
      <c r="G50" s="66" t="s">
        <v>54</v>
      </c>
      <c r="H50" s="66" t="s">
        <v>54</v>
      </c>
      <c r="I50" s="66" t="s">
        <v>54</v>
      </c>
      <c r="J50" s="66" t="s">
        <v>54</v>
      </c>
      <c r="K50" s="66" t="s">
        <v>54</v>
      </c>
      <c r="L50" s="66" t="s">
        <v>54</v>
      </c>
      <c r="M50" s="66" t="s">
        <v>54</v>
      </c>
      <c r="N50" s="66" t="s">
        <v>54</v>
      </c>
      <c r="O50" s="66" t="s">
        <v>54</v>
      </c>
      <c r="P50" s="67" t="s">
        <v>55</v>
      </c>
    </row>
    <row r="51" spans="1:16" ht="13.5" customHeight="1" x14ac:dyDescent="0.15">
      <c r="A51" s="12" t="str">
        <f>(自動車!A51)</f>
        <v>21.</v>
      </c>
      <c r="B51" s="7" t="str">
        <f>(自動車!B51)</f>
        <v>市）市役所前天山線</v>
      </c>
      <c r="C51" s="40" t="s">
        <v>35</v>
      </c>
      <c r="D51" s="63">
        <v>250</v>
      </c>
      <c r="E51" s="63">
        <v>444</v>
      </c>
      <c r="F51" s="63">
        <v>192</v>
      </c>
      <c r="G51" s="63">
        <v>135</v>
      </c>
      <c r="H51" s="63">
        <v>102</v>
      </c>
      <c r="I51" s="63">
        <v>132</v>
      </c>
      <c r="J51" s="63">
        <v>119</v>
      </c>
      <c r="K51" s="63">
        <v>86</v>
      </c>
      <c r="L51" s="63">
        <v>98</v>
      </c>
      <c r="M51" s="63">
        <v>106</v>
      </c>
      <c r="N51" s="63">
        <v>138</v>
      </c>
      <c r="O51" s="63">
        <v>148</v>
      </c>
      <c r="P51" s="65"/>
    </row>
    <row r="52" spans="1:16" ht="13.5" customHeight="1" x14ac:dyDescent="0.15">
      <c r="A52" s="10"/>
      <c r="B52" s="24" t="str">
        <f>(自動車!B52)</f>
        <v>立花１丁目（立花橋）</v>
      </c>
      <c r="C52" s="30" t="s">
        <v>36</v>
      </c>
      <c r="D52" s="66">
        <v>52</v>
      </c>
      <c r="E52" s="66">
        <v>60</v>
      </c>
      <c r="F52" s="66">
        <v>46</v>
      </c>
      <c r="G52" s="66">
        <v>64</v>
      </c>
      <c r="H52" s="66">
        <v>57</v>
      </c>
      <c r="I52" s="66">
        <v>86</v>
      </c>
      <c r="J52" s="66">
        <v>68</v>
      </c>
      <c r="K52" s="66">
        <v>87</v>
      </c>
      <c r="L52" s="66">
        <v>107</v>
      </c>
      <c r="M52" s="66">
        <v>136</v>
      </c>
      <c r="N52" s="66">
        <v>243</v>
      </c>
      <c r="O52" s="66">
        <v>239</v>
      </c>
      <c r="P52" s="17">
        <f>SUM(D51:O52)</f>
        <v>3195</v>
      </c>
    </row>
    <row r="53" spans="1:16" ht="13.5" customHeight="1" x14ac:dyDescent="0.15">
      <c r="A53" s="12" t="str">
        <f>(自動車!A53)</f>
        <v>22.</v>
      </c>
      <c r="B53" s="7" t="str">
        <f>(自動車!B53)</f>
        <v>市）松山環状線</v>
      </c>
      <c r="C53" s="37" t="s">
        <v>35</v>
      </c>
      <c r="D53" s="63" t="s">
        <v>54</v>
      </c>
      <c r="E53" s="63" t="s">
        <v>54</v>
      </c>
      <c r="F53" s="63" t="s">
        <v>54</v>
      </c>
      <c r="G53" s="63" t="s">
        <v>54</v>
      </c>
      <c r="H53" s="63" t="s">
        <v>54</v>
      </c>
      <c r="I53" s="63" t="s">
        <v>54</v>
      </c>
      <c r="J53" s="63" t="s">
        <v>54</v>
      </c>
      <c r="K53" s="63" t="s">
        <v>54</v>
      </c>
      <c r="L53" s="63" t="s">
        <v>54</v>
      </c>
      <c r="M53" s="63" t="s">
        <v>54</v>
      </c>
      <c r="N53" s="63" t="s">
        <v>54</v>
      </c>
      <c r="O53" s="63" t="s">
        <v>54</v>
      </c>
      <c r="P53" s="65"/>
    </row>
    <row r="54" spans="1:16" ht="13.5" customHeight="1" x14ac:dyDescent="0.15">
      <c r="A54" s="10"/>
      <c r="B54" s="24" t="str">
        <f>(自動車!B54)</f>
        <v>和泉北１丁目（和泉大橋）</v>
      </c>
      <c r="C54" s="38" t="s">
        <v>36</v>
      </c>
      <c r="D54" s="66" t="s">
        <v>54</v>
      </c>
      <c r="E54" s="66" t="s">
        <v>54</v>
      </c>
      <c r="F54" s="66" t="s">
        <v>54</v>
      </c>
      <c r="G54" s="66" t="s">
        <v>54</v>
      </c>
      <c r="H54" s="66" t="s">
        <v>54</v>
      </c>
      <c r="I54" s="66" t="s">
        <v>54</v>
      </c>
      <c r="J54" s="66" t="s">
        <v>54</v>
      </c>
      <c r="K54" s="66" t="s">
        <v>54</v>
      </c>
      <c r="L54" s="66" t="s">
        <v>54</v>
      </c>
      <c r="M54" s="66" t="s">
        <v>54</v>
      </c>
      <c r="N54" s="66" t="s">
        <v>54</v>
      </c>
      <c r="O54" s="66" t="s">
        <v>54</v>
      </c>
      <c r="P54" s="67" t="s">
        <v>55</v>
      </c>
    </row>
    <row r="55" spans="1:16" ht="13.5" customHeight="1" x14ac:dyDescent="0.15">
      <c r="A55" s="12" t="str">
        <f>(自動車!A55)</f>
        <v>23.</v>
      </c>
      <c r="B55" s="7" t="str">
        <f>(自動車!B55)</f>
        <v>市）石井５６号線</v>
      </c>
      <c r="C55" s="40" t="s">
        <v>35</v>
      </c>
      <c r="D55" s="63">
        <v>91</v>
      </c>
      <c r="E55" s="63">
        <v>94</v>
      </c>
      <c r="F55" s="63">
        <v>43</v>
      </c>
      <c r="G55" s="63">
        <v>22</v>
      </c>
      <c r="H55" s="63">
        <v>22</v>
      </c>
      <c r="I55" s="63">
        <v>30</v>
      </c>
      <c r="J55" s="63">
        <v>21</v>
      </c>
      <c r="K55" s="63">
        <v>15</v>
      </c>
      <c r="L55" s="63">
        <v>19</v>
      </c>
      <c r="M55" s="63">
        <v>31</v>
      </c>
      <c r="N55" s="63">
        <v>35</v>
      </c>
      <c r="O55" s="63">
        <v>16</v>
      </c>
      <c r="P55" s="65"/>
    </row>
    <row r="56" spans="1:16" ht="13.5" customHeight="1" x14ac:dyDescent="0.15">
      <c r="A56" s="10"/>
      <c r="B56" s="24" t="str">
        <f>(自動車!B56)</f>
        <v>和泉北４丁目（泉永寺橋）</v>
      </c>
      <c r="C56" s="30" t="s">
        <v>36</v>
      </c>
      <c r="D56" s="66">
        <v>33</v>
      </c>
      <c r="E56" s="66">
        <v>22</v>
      </c>
      <c r="F56" s="66">
        <v>18</v>
      </c>
      <c r="G56" s="66">
        <v>24</v>
      </c>
      <c r="H56" s="66">
        <v>11</v>
      </c>
      <c r="I56" s="66">
        <v>19</v>
      </c>
      <c r="J56" s="66">
        <v>25</v>
      </c>
      <c r="K56" s="66">
        <v>22</v>
      </c>
      <c r="L56" s="66">
        <v>23</v>
      </c>
      <c r="M56" s="66">
        <v>44</v>
      </c>
      <c r="N56" s="66">
        <v>64</v>
      </c>
      <c r="O56" s="66">
        <v>58</v>
      </c>
      <c r="P56" s="17">
        <f>SUM(D55:O56)</f>
        <v>802</v>
      </c>
    </row>
    <row r="57" spans="1:16" ht="13.5" customHeight="1" x14ac:dyDescent="0.15">
      <c r="A57" s="12"/>
      <c r="B57" s="7"/>
      <c r="C57" s="37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5"/>
    </row>
    <row r="58" spans="1:16" ht="13.5" customHeight="1" x14ac:dyDescent="0.15">
      <c r="A58" s="10"/>
      <c r="B58" s="24"/>
      <c r="C58" s="38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</row>
    <row r="59" spans="1:16" ht="13.5" customHeight="1" x14ac:dyDescent="0.15">
      <c r="A59" s="12"/>
      <c r="B59" s="7"/>
      <c r="C59" s="40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5"/>
    </row>
    <row r="60" spans="1:16" ht="13.5" customHeight="1" x14ac:dyDescent="0.15">
      <c r="A60" s="10"/>
      <c r="B60" s="24"/>
      <c r="C60" s="30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7"/>
    </row>
    <row r="61" spans="1:16" ht="13.5" customHeight="1" x14ac:dyDescent="0.15">
      <c r="A61" s="12"/>
      <c r="B61" s="7"/>
      <c r="C61" s="37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5"/>
    </row>
    <row r="62" spans="1:16" ht="13.5" customHeight="1" x14ac:dyDescent="0.15">
      <c r="A62" s="10"/>
      <c r="B62" s="24"/>
      <c r="C62" s="38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7"/>
    </row>
    <row r="63" spans="1:16" ht="13.5" customHeight="1" x14ac:dyDescent="0.15">
      <c r="A63" s="23"/>
      <c r="B63" s="7"/>
      <c r="C63" s="40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5"/>
    </row>
    <row r="64" spans="1:16" ht="13.5" customHeight="1" x14ac:dyDescent="0.15">
      <c r="A64" s="23"/>
      <c r="B64" s="24"/>
      <c r="C64" s="30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7"/>
    </row>
    <row r="65" spans="1:16" ht="13.5" customHeight="1" x14ac:dyDescent="0.15">
      <c r="A65" s="12"/>
      <c r="B65" s="7"/>
      <c r="C65" s="37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5"/>
    </row>
    <row r="66" spans="1:16" ht="13.5" customHeight="1" x14ac:dyDescent="0.15">
      <c r="A66" s="10"/>
      <c r="B66" s="24"/>
      <c r="C66" s="38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7"/>
    </row>
    <row r="67" spans="1:16" ht="13.5" customHeight="1" x14ac:dyDescent="0.15">
      <c r="A67" s="12"/>
      <c r="B67" s="7"/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15"/>
    </row>
    <row r="68" spans="1:16" ht="13.5" customHeight="1" x14ac:dyDescent="0.15">
      <c r="A68" s="10"/>
      <c r="B68" s="24"/>
      <c r="C68" s="3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73"/>
    </row>
    <row r="69" spans="1:16" ht="13.5" customHeight="1" x14ac:dyDescent="0.15">
      <c r="A69" s="12"/>
      <c r="B69" s="7"/>
      <c r="C69" s="3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74"/>
    </row>
    <row r="70" spans="1:16" ht="13.5" customHeight="1" x14ac:dyDescent="0.15">
      <c r="A70" s="10"/>
      <c r="B70" s="24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73"/>
    </row>
    <row r="71" spans="1:16" ht="13.5" customHeight="1" x14ac:dyDescent="0.15">
      <c r="A71" s="12"/>
      <c r="B71" s="7"/>
      <c r="C71" s="40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5"/>
    </row>
    <row r="72" spans="1:16" ht="13.5" customHeight="1" x14ac:dyDescent="0.15">
      <c r="A72" s="10"/>
      <c r="B72" s="24"/>
      <c r="C72" s="30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7"/>
    </row>
    <row r="73" spans="1:16" ht="13.5" customHeight="1" x14ac:dyDescent="0.15">
      <c r="A73" s="12"/>
      <c r="B73" s="7"/>
      <c r="C73" s="37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5"/>
    </row>
    <row r="74" spans="1:16" ht="13.5" customHeight="1" x14ac:dyDescent="0.15">
      <c r="A74" s="10"/>
      <c r="B74" s="24"/>
      <c r="C74" s="38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7"/>
    </row>
    <row r="75" spans="1:16" ht="13.5" customHeight="1" x14ac:dyDescent="0.15">
      <c r="A75" s="12"/>
      <c r="B75" s="7"/>
      <c r="C75" s="40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5"/>
    </row>
    <row r="76" spans="1:16" ht="13.5" customHeight="1" x14ac:dyDescent="0.15">
      <c r="A76" s="10"/>
      <c r="B76" s="24"/>
      <c r="C76" s="30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7"/>
    </row>
    <row r="77" spans="1:16" ht="13.5" customHeight="1" x14ac:dyDescent="0.15">
      <c r="A77" s="12"/>
      <c r="B77" s="7"/>
      <c r="C77" s="40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5"/>
    </row>
    <row r="78" spans="1:16" ht="13.5" customHeight="1" x14ac:dyDescent="0.15">
      <c r="A78" s="5"/>
      <c r="B78" s="13"/>
      <c r="C78" s="4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0"/>
      <c r="P78" s="71"/>
    </row>
    <row r="79" spans="1:16" ht="13.5" customHeight="1" x14ac:dyDescent="0.15">
      <c r="B79" s="36"/>
      <c r="M79" s="68"/>
      <c r="O79" s="32"/>
      <c r="P79" s="32"/>
    </row>
    <row r="80" spans="1:16" ht="13.15" customHeight="1" x14ac:dyDescent="0.15">
      <c r="A80" s="31"/>
      <c r="B80" s="31"/>
      <c r="C80" s="31"/>
      <c r="D80" s="31"/>
      <c r="E80" s="31"/>
      <c r="F80" s="31"/>
      <c r="G80" s="31"/>
      <c r="H80" s="31"/>
      <c r="I80" s="33"/>
      <c r="J80" s="33"/>
      <c r="K80" s="33"/>
      <c r="L80" s="34" t="s">
        <v>34</v>
      </c>
      <c r="N80" s="33"/>
      <c r="O80" s="31"/>
      <c r="P80" s="31"/>
    </row>
  </sheetData>
  <mergeCells count="32">
    <mergeCell ref="M43:M44"/>
    <mergeCell ref="N43:N44"/>
    <mergeCell ref="O43:O44"/>
    <mergeCell ref="I43:I44"/>
    <mergeCell ref="J43:J44"/>
    <mergeCell ref="K43:K44"/>
    <mergeCell ref="L43:L44"/>
    <mergeCell ref="N3:N4"/>
    <mergeCell ref="O3:O4"/>
    <mergeCell ref="A3:C3"/>
    <mergeCell ref="A4:C4"/>
    <mergeCell ref="D3:D4"/>
    <mergeCell ref="E3:E4"/>
    <mergeCell ref="L3:L4"/>
    <mergeCell ref="M3:M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F43:F44"/>
    <mergeCell ref="G43:G44"/>
    <mergeCell ref="H43:H44"/>
    <mergeCell ref="A43:C43"/>
    <mergeCell ref="A44:C44"/>
    <mergeCell ref="D43:D44"/>
    <mergeCell ref="E43:E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自動車</vt:lpstr>
      <vt:lpstr>自転車</vt:lpstr>
      <vt:lpstr>歩行者</vt:lpstr>
      <vt:lpstr>二輪車</vt:lpstr>
      <vt:lpstr>自転車!Print_Area</vt:lpstr>
      <vt:lpstr>自動車!Print_Area</vt:lpstr>
      <vt:lpstr>二輪車!Print_Area</vt:lpstr>
      <vt:lpstr>歩行者!Print_Area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時間別交通量</dc:title>
  <dc:subject>松山市交通量調査業務委託</dc:subject>
  <dc:creator>株式会社 芙蓉コンサルタント</dc:creator>
  <cp:lastModifiedBy>nt015110</cp:lastModifiedBy>
  <cp:lastPrinted>2008-02-25T04:03:39Z</cp:lastPrinted>
  <dcterms:created xsi:type="dcterms:W3CDTF">1998-12-01T04:59:46Z</dcterms:created>
  <dcterms:modified xsi:type="dcterms:W3CDTF">2016-10-25T05:12:21Z</dcterms:modified>
</cp:coreProperties>
</file>