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ECF6AA1E-D1BE-461C-BA14-0E6BAAF8BD73}" xr6:coauthVersionLast="36" xr6:coauthVersionMax="36" xr10:uidLastSave="{00000000-0000-0000-0000-000000000000}"/>
  <bookViews>
    <workbookView xWindow="0" yWindow="0" windowWidth="20460" windowHeight="8130" xr2:uid="{00000000-000D-0000-FFFF-FFFF00000000}"/>
  </bookViews>
  <sheets>
    <sheet name="完成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L36" i="1" l="1"/>
  <c r="M36" i="1"/>
  <c r="N36" i="1"/>
  <c r="O36" i="1"/>
  <c r="P36" i="1"/>
  <c r="Q36" i="1"/>
  <c r="K36" i="1"/>
  <c r="L48" i="1"/>
  <c r="M48" i="1"/>
  <c r="N48" i="1"/>
  <c r="O48" i="1"/>
  <c r="P48" i="1"/>
  <c r="Q48" i="1"/>
  <c r="K48" i="1"/>
  <c r="Q43" i="1"/>
  <c r="L43" i="1"/>
  <c r="M43" i="1"/>
  <c r="N43" i="1"/>
  <c r="O43" i="1"/>
  <c r="P43" i="1"/>
  <c r="K43" i="1"/>
  <c r="L41" i="1"/>
  <c r="M41" i="1"/>
  <c r="N41" i="1"/>
  <c r="O41" i="1"/>
  <c r="P41" i="1"/>
  <c r="Q41" i="1"/>
  <c r="K41" i="1"/>
  <c r="L33" i="1"/>
  <c r="M33" i="1"/>
  <c r="N33" i="1"/>
  <c r="O33" i="1"/>
  <c r="P33" i="1"/>
  <c r="Q33" i="1"/>
  <c r="K33" i="1"/>
  <c r="L30" i="1"/>
  <c r="M30" i="1"/>
  <c r="N30" i="1"/>
  <c r="O30" i="1"/>
  <c r="P30" i="1"/>
  <c r="Q30" i="1"/>
  <c r="K30" i="1"/>
  <c r="L27" i="1"/>
  <c r="M27" i="1"/>
  <c r="N27" i="1"/>
  <c r="O27" i="1"/>
  <c r="P27" i="1"/>
  <c r="Q27" i="1"/>
  <c r="K27" i="1"/>
  <c r="L24" i="1"/>
  <c r="M24" i="1"/>
  <c r="N24" i="1"/>
  <c r="O24" i="1"/>
  <c r="P24" i="1"/>
  <c r="Q24" i="1"/>
  <c r="K24" i="1"/>
  <c r="L19" i="1"/>
  <c r="M19" i="1"/>
  <c r="N19" i="1"/>
  <c r="O19" i="1"/>
  <c r="P19" i="1"/>
  <c r="Q19" i="1"/>
  <c r="K19" i="1"/>
  <c r="N16" i="1"/>
  <c r="O16" i="1"/>
  <c r="P16" i="1"/>
  <c r="Q16" i="1"/>
  <c r="L16" i="1"/>
  <c r="M16" i="1"/>
  <c r="K16" i="1"/>
  <c r="L11" i="1"/>
  <c r="M11" i="1"/>
  <c r="N11" i="1"/>
  <c r="O11" i="1"/>
  <c r="P11" i="1"/>
  <c r="Q11" i="1"/>
  <c r="K11" i="1"/>
  <c r="D48" i="1"/>
  <c r="E48" i="1"/>
  <c r="F48" i="1"/>
  <c r="G48" i="1"/>
  <c r="C48" i="1"/>
  <c r="D43" i="1"/>
  <c r="E43" i="1"/>
  <c r="F43" i="1"/>
  <c r="G43" i="1"/>
  <c r="C43" i="1"/>
  <c r="D41" i="1"/>
  <c r="E41" i="1"/>
  <c r="F41" i="1"/>
  <c r="G41" i="1"/>
  <c r="C41" i="1"/>
  <c r="D36" i="1"/>
  <c r="E36" i="1"/>
  <c r="F36" i="1"/>
  <c r="G36" i="1"/>
  <c r="C36" i="1"/>
  <c r="D33" i="1"/>
  <c r="E33" i="1"/>
  <c r="F33" i="1"/>
  <c r="G33" i="1"/>
  <c r="C33" i="1"/>
  <c r="D30" i="1"/>
  <c r="E30" i="1"/>
  <c r="F30" i="1"/>
  <c r="G30" i="1"/>
  <c r="C30" i="1"/>
  <c r="D27" i="1"/>
  <c r="E27" i="1"/>
  <c r="F27" i="1"/>
  <c r="G27" i="1"/>
  <c r="C27" i="1"/>
  <c r="D24" i="1"/>
  <c r="E24" i="1"/>
  <c r="F24" i="1"/>
  <c r="G24" i="1"/>
  <c r="C24" i="1"/>
  <c r="D19" i="1"/>
  <c r="E19" i="1"/>
  <c r="F19" i="1"/>
  <c r="G19" i="1"/>
  <c r="C19" i="1"/>
  <c r="D16" i="1"/>
  <c r="E16" i="1"/>
  <c r="F16" i="1"/>
  <c r="G16" i="1"/>
  <c r="C16" i="1"/>
  <c r="D11" i="1"/>
  <c r="E11" i="1"/>
  <c r="F11" i="1"/>
  <c r="G11" i="1"/>
  <c r="C11" i="1"/>
  <c r="C56" i="1"/>
  <c r="H5" i="1" l="1"/>
  <c r="I5" i="1"/>
  <c r="J5" i="1"/>
  <c r="H6" i="1"/>
  <c r="I6" i="1"/>
  <c r="J6" i="1"/>
  <c r="H7" i="1"/>
  <c r="I7" i="1"/>
  <c r="J7" i="1"/>
  <c r="H9" i="1"/>
  <c r="I9" i="1"/>
  <c r="J9" i="1"/>
  <c r="H10" i="1"/>
  <c r="I10" i="1"/>
  <c r="J10" i="1"/>
  <c r="I11" i="1"/>
  <c r="H11" i="1"/>
  <c r="H12" i="1"/>
  <c r="I12" i="1"/>
  <c r="J12" i="1"/>
  <c r="H13" i="1"/>
  <c r="I13" i="1"/>
  <c r="J13" i="1"/>
  <c r="H14" i="1"/>
  <c r="I14" i="1"/>
  <c r="J14" i="1"/>
  <c r="H15" i="1"/>
  <c r="I15" i="1"/>
  <c r="J15" i="1"/>
  <c r="I16" i="1"/>
  <c r="H17" i="1"/>
  <c r="I17" i="1"/>
  <c r="J17" i="1"/>
  <c r="H18" i="1"/>
  <c r="I18" i="1"/>
  <c r="J18" i="1"/>
  <c r="I19" i="1"/>
  <c r="H19" i="1"/>
  <c r="J19" i="1"/>
  <c r="H20" i="1"/>
  <c r="I20" i="1"/>
  <c r="J20" i="1"/>
  <c r="H21" i="1"/>
  <c r="I21" i="1"/>
  <c r="J21" i="1"/>
  <c r="H22" i="1"/>
  <c r="I22" i="1"/>
  <c r="J22" i="1"/>
  <c r="H23" i="1"/>
  <c r="I23" i="1"/>
  <c r="J23" i="1"/>
  <c r="H25" i="1"/>
  <c r="I25" i="1"/>
  <c r="J25" i="1"/>
  <c r="H26" i="1"/>
  <c r="I26" i="1"/>
  <c r="J26" i="1"/>
  <c r="H28" i="1"/>
  <c r="I28" i="1"/>
  <c r="J28" i="1"/>
  <c r="H29" i="1"/>
  <c r="I29" i="1"/>
  <c r="J29" i="1"/>
  <c r="H31" i="1"/>
  <c r="I31" i="1"/>
  <c r="J31" i="1"/>
  <c r="H32" i="1"/>
  <c r="I32" i="1"/>
  <c r="J32" i="1"/>
  <c r="J33" i="1"/>
  <c r="H34" i="1"/>
  <c r="I34" i="1"/>
  <c r="J34" i="1"/>
  <c r="H35" i="1"/>
  <c r="I35" i="1"/>
  <c r="J35" i="1"/>
  <c r="H37" i="1"/>
  <c r="I37" i="1"/>
  <c r="J37" i="1"/>
  <c r="H38" i="1"/>
  <c r="I38" i="1"/>
  <c r="J38" i="1"/>
  <c r="H39" i="1"/>
  <c r="I39" i="1"/>
  <c r="J39" i="1"/>
  <c r="H40" i="1"/>
  <c r="I40" i="1"/>
  <c r="J40" i="1"/>
  <c r="I41" i="1"/>
  <c r="J41" i="1"/>
  <c r="H42" i="1"/>
  <c r="I42" i="1"/>
  <c r="J42" i="1"/>
  <c r="I43" i="1"/>
  <c r="H44" i="1"/>
  <c r="I44" i="1"/>
  <c r="J44" i="1"/>
  <c r="H45" i="1"/>
  <c r="I45" i="1"/>
  <c r="J45" i="1"/>
  <c r="H46" i="1"/>
  <c r="I46" i="1"/>
  <c r="J46" i="1"/>
  <c r="H47" i="1"/>
  <c r="I47" i="1"/>
  <c r="J47" i="1"/>
  <c r="I48" i="1"/>
  <c r="H49" i="1"/>
  <c r="I49" i="1"/>
  <c r="J49" i="1"/>
  <c r="H50" i="1"/>
  <c r="I50" i="1"/>
  <c r="J50" i="1"/>
  <c r="H51" i="1"/>
  <c r="I51" i="1"/>
  <c r="J51" i="1"/>
  <c r="H52" i="1"/>
  <c r="I52" i="1"/>
  <c r="J52" i="1"/>
  <c r="H53" i="1"/>
  <c r="I53" i="1"/>
  <c r="J53" i="1"/>
  <c r="H54" i="1"/>
  <c r="I54" i="1"/>
  <c r="J54" i="1"/>
  <c r="H55" i="1"/>
  <c r="I55" i="1"/>
  <c r="J55" i="1"/>
  <c r="D56" i="1"/>
  <c r="D57" i="1" s="1"/>
  <c r="E56" i="1"/>
  <c r="E57" i="1" s="1"/>
  <c r="F56" i="1"/>
  <c r="F57" i="1" s="1"/>
  <c r="G56" i="1"/>
  <c r="K56" i="1"/>
  <c r="K57" i="1" s="1"/>
  <c r="L56" i="1"/>
  <c r="L57" i="1" s="1"/>
  <c r="M56" i="1"/>
  <c r="M57" i="1" s="1"/>
  <c r="N56" i="1"/>
  <c r="O56" i="1"/>
  <c r="O57" i="1" s="1"/>
  <c r="P56" i="1"/>
  <c r="P57" i="1" s="1"/>
  <c r="Q56" i="1"/>
  <c r="Q57" i="1" s="1"/>
  <c r="H56" i="1" l="1"/>
  <c r="G57" i="1"/>
  <c r="H57" i="1" s="1"/>
  <c r="I56" i="1"/>
  <c r="C57" i="1"/>
  <c r="I57" i="1" s="1"/>
  <c r="J48" i="1"/>
  <c r="J56" i="1"/>
  <c r="J36" i="1"/>
  <c r="J30" i="1"/>
  <c r="J24" i="1"/>
  <c r="J27" i="1"/>
  <c r="N57" i="1"/>
  <c r="J11" i="1"/>
  <c r="J16" i="1"/>
  <c r="H27" i="1"/>
  <c r="H48" i="1"/>
  <c r="H36" i="1"/>
  <c r="I36" i="1"/>
  <c r="H30" i="1"/>
  <c r="I30" i="1"/>
  <c r="H43" i="1"/>
  <c r="H41" i="1"/>
  <c r="I27" i="1"/>
  <c r="I33" i="1"/>
  <c r="I24" i="1"/>
  <c r="H33" i="1"/>
  <c r="H24" i="1"/>
  <c r="H16" i="1"/>
  <c r="J43" i="1"/>
  <c r="J57" i="1" l="1"/>
</calcChain>
</file>

<file path=xl/sharedStrings.xml><?xml version="1.0" encoding="utf-8"?>
<sst xmlns="http://schemas.openxmlformats.org/spreadsheetml/2006/main" count="84" uniqueCount="73">
  <si>
    <t>総計</t>
  </si>
  <si>
    <t>計</t>
    <rPh sb="0" eb="1">
      <t>ケイ</t>
    </rPh>
    <phoneticPr fontId="5"/>
  </si>
  <si>
    <t>粟井</t>
  </si>
  <si>
    <t>河野</t>
  </si>
  <si>
    <t>北条</t>
  </si>
  <si>
    <t>正岡</t>
  </si>
  <si>
    <t>難波</t>
  </si>
  <si>
    <t>立岩</t>
  </si>
  <si>
    <t>浅海</t>
  </si>
  <si>
    <t>北条</t>
    <rPh sb="0" eb="2">
      <t>ホウジョウ</t>
    </rPh>
    <phoneticPr fontId="5"/>
  </si>
  <si>
    <t>堀江</t>
  </si>
  <si>
    <t>和気</t>
  </si>
  <si>
    <t>久枝</t>
  </si>
  <si>
    <t>潮見</t>
  </si>
  <si>
    <t>城北</t>
    <rPh sb="0" eb="2">
      <t>ジョウホク</t>
    </rPh>
    <phoneticPr fontId="5"/>
  </si>
  <si>
    <t>中島</t>
  </si>
  <si>
    <t>中島</t>
    <rPh sb="0" eb="2">
      <t>ナカジマ</t>
    </rPh>
    <phoneticPr fontId="5"/>
  </si>
  <si>
    <t>興居島</t>
    <rPh sb="0" eb="3">
      <t>ゴゴシマ</t>
    </rPh>
    <phoneticPr fontId="5"/>
  </si>
  <si>
    <t>高浜</t>
  </si>
  <si>
    <t>三津浜</t>
  </si>
  <si>
    <t>宮前</t>
  </si>
  <si>
    <t>三津浜</t>
    <rPh sb="0" eb="3">
      <t>ミツハマ</t>
    </rPh>
    <phoneticPr fontId="5"/>
  </si>
  <si>
    <t>味生</t>
  </si>
  <si>
    <t>生石</t>
  </si>
  <si>
    <t>生石
・
味生</t>
    <rPh sb="0" eb="1">
      <t>ウ</t>
    </rPh>
    <rPh sb="1" eb="2">
      <t>イシ</t>
    </rPh>
    <rPh sb="5" eb="7">
      <t>ミブ</t>
    </rPh>
    <phoneticPr fontId="5"/>
  </si>
  <si>
    <t>垣生</t>
  </si>
  <si>
    <t>余土</t>
  </si>
  <si>
    <t>垣生
・
余土</t>
    <rPh sb="0" eb="2">
      <t>ハブ</t>
    </rPh>
    <rPh sb="5" eb="7">
      <t>ヨド</t>
    </rPh>
    <phoneticPr fontId="5"/>
  </si>
  <si>
    <t>味酒</t>
  </si>
  <si>
    <t>清水</t>
  </si>
  <si>
    <t>味酒
・
清水</t>
    <rPh sb="0" eb="1">
      <t>アジ</t>
    </rPh>
    <rPh sb="1" eb="2">
      <t>サケ</t>
    </rPh>
    <rPh sb="5" eb="7">
      <t>シミズ</t>
    </rPh>
    <phoneticPr fontId="5"/>
  </si>
  <si>
    <t>新玉</t>
  </si>
  <si>
    <t>雄郡</t>
  </si>
  <si>
    <t>雄郡
・
新玉</t>
    <rPh sb="0" eb="2">
      <t>ユウグン</t>
    </rPh>
    <rPh sb="5" eb="7">
      <t>アラタマ</t>
    </rPh>
    <phoneticPr fontId="5"/>
  </si>
  <si>
    <t>素鵞</t>
  </si>
  <si>
    <t>八坂</t>
  </si>
  <si>
    <t>東雲</t>
  </si>
  <si>
    <t>番町</t>
  </si>
  <si>
    <t>東
・
拓南</t>
    <rPh sb="0" eb="1">
      <t>ヒガシ</t>
    </rPh>
    <rPh sb="4" eb="6">
      <t>タクナン</t>
    </rPh>
    <phoneticPr fontId="5"/>
  </si>
  <si>
    <t>小野</t>
  </si>
  <si>
    <t>久米</t>
  </si>
  <si>
    <t>小野
・
久米</t>
    <rPh sb="0" eb="2">
      <t>オノ</t>
    </rPh>
    <rPh sb="5" eb="7">
      <t>クメ</t>
    </rPh>
    <phoneticPr fontId="5"/>
  </si>
  <si>
    <t>久谷</t>
    <rPh sb="0" eb="2">
      <t>クタニ</t>
    </rPh>
    <phoneticPr fontId="5"/>
  </si>
  <si>
    <t>石井西</t>
  </si>
  <si>
    <t>石井東</t>
  </si>
  <si>
    <t>浮穴</t>
  </si>
  <si>
    <t>石井
・
浮穴
・
久谷</t>
    <rPh sb="0" eb="2">
      <t>イシイ</t>
    </rPh>
    <rPh sb="5" eb="6">
      <t>ウ</t>
    </rPh>
    <rPh sb="6" eb="7">
      <t>アナ</t>
    </rPh>
    <rPh sb="10" eb="12">
      <t>クタニ</t>
    </rPh>
    <phoneticPr fontId="5"/>
  </si>
  <si>
    <t>湯山</t>
  </si>
  <si>
    <t>伊台</t>
  </si>
  <si>
    <t>五明</t>
  </si>
  <si>
    <t>桑原</t>
  </si>
  <si>
    <t>湯築</t>
  </si>
  <si>
    <t>道後</t>
  </si>
  <si>
    <t>桑原
・
道後</t>
    <rPh sb="0" eb="2">
      <t>クワバラ</t>
    </rPh>
    <rPh sb="5" eb="7">
      <t>ドウゴ</t>
    </rPh>
    <phoneticPr fontId="5"/>
  </si>
  <si>
    <t>要介護
5</t>
    <rPh sb="0" eb="3">
      <t>ヨウカイゴ</t>
    </rPh>
    <phoneticPr fontId="5"/>
  </si>
  <si>
    <t>要介護
4</t>
    <rPh sb="0" eb="3">
      <t>ヨウカイゴ</t>
    </rPh>
    <phoneticPr fontId="5"/>
  </si>
  <si>
    <t>要介護
3</t>
    <rPh sb="0" eb="3">
      <t>ヨウカイゴ</t>
    </rPh>
    <phoneticPr fontId="5"/>
  </si>
  <si>
    <t>要介護
2</t>
    <rPh sb="0" eb="3">
      <t>ヨウカイゴ</t>
    </rPh>
    <phoneticPr fontId="5"/>
  </si>
  <si>
    <t>要介護
1</t>
    <rPh sb="0" eb="3">
      <t>ヨウカイゴ</t>
    </rPh>
    <phoneticPr fontId="5"/>
  </si>
  <si>
    <t>要支援
2</t>
    <rPh sb="0" eb="3">
      <t>ヨウシエン</t>
    </rPh>
    <phoneticPr fontId="5"/>
  </si>
  <si>
    <t>要支援
1</t>
    <rPh sb="0" eb="3">
      <t>ヨウシエン</t>
    </rPh>
    <phoneticPr fontId="5"/>
  </si>
  <si>
    <t>認定者数</t>
    <rPh sb="0" eb="2">
      <t>ニンテイ</t>
    </rPh>
    <rPh sb="2" eb="3">
      <t>シャ</t>
    </rPh>
    <rPh sb="3" eb="4">
      <t>スウ</t>
    </rPh>
    <phoneticPr fontId="5"/>
  </si>
  <si>
    <t>高齢化率</t>
    <rPh sb="0" eb="3">
      <t>コウレイカ</t>
    </rPh>
    <rPh sb="3" eb="4">
      <t>リツ</t>
    </rPh>
    <phoneticPr fontId="5"/>
  </si>
  <si>
    <t>指標
B+C/A</t>
    <rPh sb="0" eb="2">
      <t>シヒョウ</t>
    </rPh>
    <phoneticPr fontId="5"/>
  </si>
  <si>
    <t>高齢者
人口</t>
    <rPh sb="0" eb="3">
      <t>コウレイシャ</t>
    </rPh>
    <rPh sb="4" eb="6">
      <t>ジンコウ</t>
    </rPh>
    <phoneticPr fontId="7"/>
  </si>
  <si>
    <t>人口</t>
    <rPh sb="0" eb="2">
      <t>ジンコウ</t>
    </rPh>
    <phoneticPr fontId="7"/>
  </si>
  <si>
    <t>圏域</t>
    <rPh sb="0" eb="2">
      <t>ケンイキ</t>
    </rPh>
    <phoneticPr fontId="5"/>
  </si>
  <si>
    <t>包括</t>
    <rPh sb="0" eb="2">
      <t>ホウカツ</t>
    </rPh>
    <phoneticPr fontId="5"/>
  </si>
  <si>
    <t>地区別高齢者人口・認定者数</t>
    <rPh sb="0" eb="2">
      <t>チク</t>
    </rPh>
    <rPh sb="2" eb="3">
      <t>ベツ</t>
    </rPh>
    <rPh sb="3" eb="6">
      <t>コウレイシャ</t>
    </rPh>
    <rPh sb="6" eb="8">
      <t>ジンコウ</t>
    </rPh>
    <rPh sb="9" eb="11">
      <t>ニンテイ</t>
    </rPh>
    <rPh sb="11" eb="12">
      <t>シャ</t>
    </rPh>
    <rPh sb="12" eb="13">
      <t>スウ</t>
    </rPh>
    <phoneticPr fontId="5"/>
  </si>
  <si>
    <t>A
高齢者の
いる世帯</t>
    <rPh sb="2" eb="5">
      <t>コウレイシャ</t>
    </rPh>
    <rPh sb="9" eb="11">
      <t>セタイ</t>
    </rPh>
    <phoneticPr fontId="7"/>
  </si>
  <si>
    <t>B
高齢者
単身世帯</t>
    <rPh sb="2" eb="5">
      <t>コウレイシャ</t>
    </rPh>
    <rPh sb="6" eb="8">
      <t>タンシン</t>
    </rPh>
    <rPh sb="8" eb="10">
      <t>セタイ</t>
    </rPh>
    <phoneticPr fontId="7"/>
  </si>
  <si>
    <t>C
高齢者
夫婦世帯</t>
    <rPh sb="2" eb="5">
      <t>コウレイシャ</t>
    </rPh>
    <rPh sb="6" eb="8">
      <t>フウフ</t>
    </rPh>
    <rPh sb="8" eb="10">
      <t>セタイ</t>
    </rPh>
    <phoneticPr fontId="7"/>
  </si>
  <si>
    <t>令和３年４月１日現在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</si>
</sst>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&quot;%&quot;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color indexed="8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38" fontId="2" fillId="0" borderId="0" xfId="1" applyFont="1" applyAlignment="1"/>
    <xf numFmtId="38" fontId="4" fillId="0" borderId="0" xfId="1" applyFont="1" applyAlignment="1">
      <alignment vertical="center"/>
    </xf>
    <xf numFmtId="38" fontId="2" fillId="0" borderId="1" xfId="1" applyFont="1" applyFill="1" applyBorder="1" applyAlignment="1"/>
    <xf numFmtId="38" fontId="2" fillId="0" borderId="1" xfId="1" applyFont="1" applyBorder="1" applyAlignment="1"/>
    <xf numFmtId="176" fontId="2" fillId="0" borderId="1" xfId="1" applyNumberFormat="1" applyFont="1" applyBorder="1" applyAlignment="1"/>
    <xf numFmtId="38" fontId="2" fillId="0" borderId="1" xfId="1" applyFont="1" applyBorder="1" applyAlignment="1">
      <alignment vertical="center"/>
    </xf>
    <xf numFmtId="38" fontId="2" fillId="2" borderId="1" xfId="1" applyFont="1" applyFill="1" applyBorder="1" applyAlignment="1"/>
    <xf numFmtId="176" fontId="2" fillId="2" borderId="1" xfId="1" applyNumberFormat="1" applyFont="1" applyFill="1" applyBorder="1" applyAlignment="1"/>
    <xf numFmtId="38" fontId="2" fillId="2" borderId="1" xfId="1" applyFont="1" applyFill="1" applyBorder="1" applyAlignment="1">
      <alignment horizontal="right"/>
    </xf>
    <xf numFmtId="38" fontId="4" fillId="0" borderId="1" xfId="1" applyFont="1" applyBorder="1" applyAlignment="1"/>
    <xf numFmtId="38" fontId="2" fillId="0" borderId="0" xfId="1" applyFont="1" applyAlignment="1">
      <alignment horizontal="center" vertical="center" wrapText="1"/>
    </xf>
    <xf numFmtId="38" fontId="6" fillId="2" borderId="1" xfId="1" applyFont="1" applyFill="1" applyBorder="1" applyAlignment="1">
      <alignment horizontal="center" vertical="center" wrapText="1"/>
    </xf>
    <xf numFmtId="38" fontId="2" fillId="2" borderId="1" xfId="1" applyFont="1" applyFill="1" applyBorder="1" applyAlignment="1">
      <alignment horizontal="center" vertical="center" wrapText="1"/>
    </xf>
    <xf numFmtId="38" fontId="6" fillId="3" borderId="1" xfId="1" applyFont="1" applyFill="1" applyBorder="1" applyAlignment="1">
      <alignment horizontal="center" vertical="center" wrapText="1"/>
    </xf>
    <xf numFmtId="38" fontId="2" fillId="3" borderId="1" xfId="1" applyFont="1" applyFill="1" applyBorder="1" applyAlignment="1">
      <alignment horizontal="center" vertical="center" wrapText="1"/>
    </xf>
    <xf numFmtId="38" fontId="8" fillId="0" borderId="0" xfId="1" applyFont="1" applyAlignment="1"/>
    <xf numFmtId="38" fontId="9" fillId="0" borderId="0" xfId="1" applyFont="1" applyAlignment="1">
      <alignment vertical="center"/>
    </xf>
    <xf numFmtId="38" fontId="10" fillId="2" borderId="1" xfId="1" applyFont="1" applyFill="1" applyBorder="1" applyAlignment="1"/>
    <xf numFmtId="38" fontId="2" fillId="2" borderId="1" xfId="1" applyFont="1" applyFill="1" applyBorder="1" applyAlignment="1">
      <alignment horizontal="center" vertical="center" wrapText="1"/>
    </xf>
    <xf numFmtId="38" fontId="2" fillId="2" borderId="1" xfId="1" applyFont="1" applyFill="1" applyBorder="1" applyAlignment="1">
      <alignment horizontal="center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7"/>
  <sheetViews>
    <sheetView tabSelected="1" workbookViewId="0">
      <selection activeCell="G1" sqref="G1"/>
    </sheetView>
  </sheetViews>
  <sheetFormatPr defaultRowHeight="16.5" x14ac:dyDescent="0.35"/>
  <cols>
    <col min="1" max="1" width="6.625" style="2" customWidth="1"/>
    <col min="2" max="2" width="6.625" style="1" customWidth="1"/>
    <col min="3" max="8" width="7.75" style="1" customWidth="1"/>
    <col min="9" max="10" width="8.125" style="1" customWidth="1"/>
    <col min="11" max="17" width="5.5" style="1" customWidth="1"/>
    <col min="18" max="16384" width="9" style="1"/>
  </cols>
  <sheetData>
    <row r="1" spans="1:17" s="16" customFormat="1" ht="18.75" customHeight="1" x14ac:dyDescent="0.5">
      <c r="A1" s="17" t="s">
        <v>68</v>
      </c>
    </row>
    <row r="2" spans="1:17" ht="13.5" customHeight="1" x14ac:dyDescent="0.35"/>
    <row r="3" spans="1:17" ht="17.100000000000001" customHeight="1" x14ac:dyDescent="0.35">
      <c r="A3" s="2" t="s">
        <v>72</v>
      </c>
    </row>
    <row r="4" spans="1:17" s="11" customFormat="1" ht="45" customHeight="1" x14ac:dyDescent="0.4">
      <c r="A4" s="13" t="s">
        <v>67</v>
      </c>
      <c r="B4" s="13" t="s">
        <v>66</v>
      </c>
      <c r="C4" s="15" t="s">
        <v>65</v>
      </c>
      <c r="D4" s="15" t="s">
        <v>64</v>
      </c>
      <c r="E4" s="14" t="s">
        <v>69</v>
      </c>
      <c r="F4" s="14" t="s">
        <v>70</v>
      </c>
      <c r="G4" s="14" t="s">
        <v>71</v>
      </c>
      <c r="H4" s="13" t="s">
        <v>63</v>
      </c>
      <c r="I4" s="13" t="s">
        <v>62</v>
      </c>
      <c r="J4" s="13" t="s">
        <v>61</v>
      </c>
      <c r="K4" s="12" t="s">
        <v>60</v>
      </c>
      <c r="L4" s="12" t="s">
        <v>59</v>
      </c>
      <c r="M4" s="12" t="s">
        <v>58</v>
      </c>
      <c r="N4" s="12" t="s">
        <v>57</v>
      </c>
      <c r="O4" s="12" t="s">
        <v>56</v>
      </c>
      <c r="P4" s="12" t="s">
        <v>55</v>
      </c>
      <c r="Q4" s="12" t="s">
        <v>54</v>
      </c>
    </row>
    <row r="5" spans="1:17" ht="17.100000000000001" customHeight="1" x14ac:dyDescent="0.35">
      <c r="A5" s="19" t="s">
        <v>53</v>
      </c>
      <c r="B5" s="4" t="s">
        <v>52</v>
      </c>
      <c r="C5" s="10">
        <v>11201</v>
      </c>
      <c r="D5" s="10">
        <v>2844</v>
      </c>
      <c r="E5" s="10">
        <v>2088</v>
      </c>
      <c r="F5" s="10">
        <v>990</v>
      </c>
      <c r="G5" s="10">
        <v>575</v>
      </c>
      <c r="H5" s="5">
        <f t="shared" ref="H5:H36" si="0">SUM(F5+G5)/E5*100</f>
        <v>74.952107279693493</v>
      </c>
      <c r="I5" s="5">
        <f t="shared" ref="I5:I36" si="1">SUM(D5)/C5*100</f>
        <v>25.390590125881619</v>
      </c>
      <c r="J5" s="4">
        <f t="shared" ref="J5:J36" si="2">SUM(K5:Q5)</f>
        <v>627</v>
      </c>
      <c r="K5" s="3">
        <v>171</v>
      </c>
      <c r="L5" s="3">
        <v>67</v>
      </c>
      <c r="M5" s="3">
        <v>131</v>
      </c>
      <c r="N5" s="3">
        <v>61</v>
      </c>
      <c r="O5" s="3">
        <v>51</v>
      </c>
      <c r="P5" s="3">
        <v>73</v>
      </c>
      <c r="Q5" s="3">
        <v>73</v>
      </c>
    </row>
    <row r="6" spans="1:17" ht="17.100000000000001" customHeight="1" x14ac:dyDescent="0.35">
      <c r="A6" s="20"/>
      <c r="B6" s="4" t="s">
        <v>51</v>
      </c>
      <c r="C6" s="10">
        <v>11485</v>
      </c>
      <c r="D6" s="10">
        <v>3468</v>
      </c>
      <c r="E6" s="10">
        <v>2613</v>
      </c>
      <c r="F6" s="10">
        <v>1449</v>
      </c>
      <c r="G6" s="10">
        <v>659</v>
      </c>
      <c r="H6" s="5">
        <f t="shared" si="0"/>
        <v>80.673555300420972</v>
      </c>
      <c r="I6" s="5">
        <f t="shared" si="1"/>
        <v>30.195907705703089</v>
      </c>
      <c r="J6" s="4">
        <f t="shared" si="2"/>
        <v>884</v>
      </c>
      <c r="K6" s="3">
        <v>239</v>
      </c>
      <c r="L6" s="3">
        <v>124</v>
      </c>
      <c r="M6" s="3">
        <v>201</v>
      </c>
      <c r="N6" s="3">
        <v>87</v>
      </c>
      <c r="O6" s="3">
        <v>85</v>
      </c>
      <c r="P6" s="3">
        <v>80</v>
      </c>
      <c r="Q6" s="3">
        <v>68</v>
      </c>
    </row>
    <row r="7" spans="1:17" ht="17.100000000000001" customHeight="1" x14ac:dyDescent="0.35">
      <c r="A7" s="20"/>
      <c r="B7" s="4" t="s">
        <v>50</v>
      </c>
      <c r="C7" s="10">
        <v>25656</v>
      </c>
      <c r="D7" s="10">
        <v>6923</v>
      </c>
      <c r="E7" s="10">
        <v>5023</v>
      </c>
      <c r="F7" s="10">
        <v>2326</v>
      </c>
      <c r="G7" s="10">
        <v>1416</v>
      </c>
      <c r="H7" s="5">
        <f t="shared" si="0"/>
        <v>74.497312363129609</v>
      </c>
      <c r="I7" s="5">
        <f t="shared" si="1"/>
        <v>26.983941378235109</v>
      </c>
      <c r="J7" s="4">
        <f t="shared" si="2"/>
        <v>1493</v>
      </c>
      <c r="K7" s="3">
        <v>418</v>
      </c>
      <c r="L7" s="3">
        <v>194</v>
      </c>
      <c r="M7" s="3">
        <v>289</v>
      </c>
      <c r="N7" s="3">
        <v>160</v>
      </c>
      <c r="O7" s="3">
        <v>148</v>
      </c>
      <c r="P7" s="3">
        <v>156</v>
      </c>
      <c r="Q7" s="3">
        <v>128</v>
      </c>
    </row>
    <row r="8" spans="1:17" ht="17.100000000000001" customHeight="1" x14ac:dyDescent="0.35">
      <c r="A8" s="20"/>
      <c r="B8" s="4" t="s">
        <v>49</v>
      </c>
      <c r="C8" s="10">
        <v>458</v>
      </c>
      <c r="D8" s="10">
        <v>219</v>
      </c>
      <c r="E8" s="10">
        <v>165</v>
      </c>
      <c r="F8" s="10">
        <v>81</v>
      </c>
      <c r="G8" s="10">
        <v>37</v>
      </c>
      <c r="H8" s="5">
        <f>SUM(F8+G8)/E8*100</f>
        <v>71.515151515151516</v>
      </c>
      <c r="I8" s="5">
        <f>SUM(D8)/C8*100</f>
        <v>47.816593886462883</v>
      </c>
      <c r="J8" s="4">
        <f>SUM(K8:Q8)</f>
        <v>74</v>
      </c>
      <c r="K8" s="3">
        <v>14</v>
      </c>
      <c r="L8" s="3">
        <v>6</v>
      </c>
      <c r="M8" s="3">
        <v>14</v>
      </c>
      <c r="N8" s="3">
        <v>10</v>
      </c>
      <c r="O8" s="3">
        <v>14</v>
      </c>
      <c r="P8" s="3">
        <v>8</v>
      </c>
      <c r="Q8" s="3">
        <v>8</v>
      </c>
    </row>
    <row r="9" spans="1:17" ht="17.100000000000001" customHeight="1" x14ac:dyDescent="0.35">
      <c r="A9" s="20"/>
      <c r="B9" s="4" t="s">
        <v>48</v>
      </c>
      <c r="C9" s="10">
        <v>6343</v>
      </c>
      <c r="D9" s="10">
        <v>1898</v>
      </c>
      <c r="E9" s="10">
        <v>1273</v>
      </c>
      <c r="F9" s="10">
        <v>436</v>
      </c>
      <c r="G9" s="10">
        <v>454</v>
      </c>
      <c r="H9" s="5">
        <f t="shared" si="0"/>
        <v>69.913589945011779</v>
      </c>
      <c r="I9" s="5">
        <f t="shared" si="1"/>
        <v>29.922749487624152</v>
      </c>
      <c r="J9" s="4">
        <f t="shared" si="2"/>
        <v>353</v>
      </c>
      <c r="K9" s="3">
        <v>72</v>
      </c>
      <c r="L9" s="3">
        <v>51</v>
      </c>
      <c r="M9" s="3">
        <v>79</v>
      </c>
      <c r="N9" s="3">
        <v>43</v>
      </c>
      <c r="O9" s="3">
        <v>40</v>
      </c>
      <c r="P9" s="3">
        <v>39</v>
      </c>
      <c r="Q9" s="3">
        <v>29</v>
      </c>
    </row>
    <row r="10" spans="1:17" ht="17.100000000000001" customHeight="1" x14ac:dyDescent="0.35">
      <c r="A10" s="20"/>
      <c r="B10" s="4" t="s">
        <v>47</v>
      </c>
      <c r="C10" s="10">
        <v>8608</v>
      </c>
      <c r="D10" s="10">
        <v>2831</v>
      </c>
      <c r="E10" s="10">
        <v>2083</v>
      </c>
      <c r="F10" s="10">
        <v>971</v>
      </c>
      <c r="G10" s="10">
        <v>580</v>
      </c>
      <c r="H10" s="5">
        <f t="shared" si="0"/>
        <v>74.459913586173784</v>
      </c>
      <c r="I10" s="5">
        <f t="shared" si="1"/>
        <v>32.888011152416361</v>
      </c>
      <c r="J10" s="4">
        <f t="shared" si="2"/>
        <v>642</v>
      </c>
      <c r="K10" s="3">
        <v>164</v>
      </c>
      <c r="L10" s="3">
        <v>74</v>
      </c>
      <c r="M10" s="3">
        <v>124</v>
      </c>
      <c r="N10" s="3">
        <v>68</v>
      </c>
      <c r="O10" s="3">
        <v>80</v>
      </c>
      <c r="P10" s="3">
        <v>78</v>
      </c>
      <c r="Q10" s="3">
        <v>54</v>
      </c>
    </row>
    <row r="11" spans="1:17" ht="17.100000000000001" customHeight="1" x14ac:dyDescent="0.35">
      <c r="A11" s="20"/>
      <c r="B11" s="9" t="s">
        <v>1</v>
      </c>
      <c r="C11" s="7">
        <f t="shared" ref="C11" si="3">SUM(C5:C10)</f>
        <v>63751</v>
      </c>
      <c r="D11" s="7">
        <f t="shared" ref="D11" si="4">SUM(D5:D10)</f>
        <v>18183</v>
      </c>
      <c r="E11" s="7">
        <f t="shared" ref="E11" si="5">SUM(E5:E10)</f>
        <v>13245</v>
      </c>
      <c r="F11" s="7">
        <f t="shared" ref="F11" si="6">SUM(F5:F10)</f>
        <v>6253</v>
      </c>
      <c r="G11" s="7">
        <f t="shared" ref="G11" si="7">SUM(G5:G10)</f>
        <v>3721</v>
      </c>
      <c r="H11" s="8">
        <f t="shared" si="0"/>
        <v>75.303888259720651</v>
      </c>
      <c r="I11" s="8">
        <f t="shared" si="1"/>
        <v>28.521905538736647</v>
      </c>
      <c r="J11" s="7">
        <f t="shared" si="2"/>
        <v>4073</v>
      </c>
      <c r="K11" s="7">
        <f t="shared" ref="K11" si="8">SUM(K5:K10)</f>
        <v>1078</v>
      </c>
      <c r="L11" s="7">
        <f t="shared" ref="L11" si="9">SUM(L5:L10)</f>
        <v>516</v>
      </c>
      <c r="M11" s="7">
        <f t="shared" ref="M11" si="10">SUM(M5:M10)</f>
        <v>838</v>
      </c>
      <c r="N11" s="7">
        <f t="shared" ref="N11" si="11">SUM(N5:N10)</f>
        <v>429</v>
      </c>
      <c r="O11" s="7">
        <f t="shared" ref="O11" si="12">SUM(O5:O10)</f>
        <v>418</v>
      </c>
      <c r="P11" s="7">
        <f t="shared" ref="P11" si="13">SUM(P5:P10)</f>
        <v>434</v>
      </c>
      <c r="Q11" s="7">
        <f t="shared" ref="Q11" si="14">SUM(Q5:Q10)</f>
        <v>360</v>
      </c>
    </row>
    <row r="12" spans="1:17" ht="17.100000000000001" customHeight="1" x14ac:dyDescent="0.35">
      <c r="A12" s="19" t="s">
        <v>46</v>
      </c>
      <c r="B12" s="4" t="s">
        <v>45</v>
      </c>
      <c r="C12" s="10">
        <v>9300</v>
      </c>
      <c r="D12" s="10">
        <v>2717</v>
      </c>
      <c r="E12" s="10">
        <v>1922</v>
      </c>
      <c r="F12" s="10">
        <v>849</v>
      </c>
      <c r="G12" s="10">
        <v>566</v>
      </c>
      <c r="H12" s="5">
        <f t="shared" si="0"/>
        <v>73.621227887617067</v>
      </c>
      <c r="I12" s="5">
        <f t="shared" si="1"/>
        <v>29.215053763440864</v>
      </c>
      <c r="J12" s="4">
        <f t="shared" si="2"/>
        <v>569</v>
      </c>
      <c r="K12" s="3">
        <v>135</v>
      </c>
      <c r="L12" s="3">
        <v>76</v>
      </c>
      <c r="M12" s="3">
        <v>130</v>
      </c>
      <c r="N12" s="3">
        <v>81</v>
      </c>
      <c r="O12" s="3">
        <v>46</v>
      </c>
      <c r="P12" s="3">
        <v>56</v>
      </c>
      <c r="Q12" s="3">
        <v>45</v>
      </c>
    </row>
    <row r="13" spans="1:17" ht="17.100000000000001" customHeight="1" x14ac:dyDescent="0.35">
      <c r="A13" s="20"/>
      <c r="B13" s="4" t="s">
        <v>44</v>
      </c>
      <c r="C13" s="10">
        <v>30057</v>
      </c>
      <c r="D13" s="10">
        <v>7599</v>
      </c>
      <c r="E13" s="10">
        <v>5378</v>
      </c>
      <c r="F13" s="10">
        <v>2320</v>
      </c>
      <c r="G13" s="10">
        <v>1671</v>
      </c>
      <c r="H13" s="5">
        <f t="shared" si="0"/>
        <v>74.209743399033101</v>
      </c>
      <c r="I13" s="5">
        <f t="shared" si="1"/>
        <v>25.281964267891006</v>
      </c>
      <c r="J13" s="4">
        <f t="shared" si="2"/>
        <v>1578</v>
      </c>
      <c r="K13" s="3">
        <v>375</v>
      </c>
      <c r="L13" s="3">
        <v>184</v>
      </c>
      <c r="M13" s="3">
        <v>342</v>
      </c>
      <c r="N13" s="3">
        <v>195</v>
      </c>
      <c r="O13" s="3">
        <v>179</v>
      </c>
      <c r="P13" s="3">
        <v>175</v>
      </c>
      <c r="Q13" s="3">
        <v>128</v>
      </c>
    </row>
    <row r="14" spans="1:17" ht="17.100000000000001" customHeight="1" x14ac:dyDescent="0.35">
      <c r="A14" s="20"/>
      <c r="B14" s="4" t="s">
        <v>43</v>
      </c>
      <c r="C14" s="10">
        <v>29165</v>
      </c>
      <c r="D14" s="10">
        <v>7211</v>
      </c>
      <c r="E14" s="10">
        <v>5278</v>
      </c>
      <c r="F14" s="10">
        <v>2513</v>
      </c>
      <c r="G14" s="10">
        <v>1428</v>
      </c>
      <c r="H14" s="5">
        <f t="shared" si="0"/>
        <v>74.668435013262595</v>
      </c>
      <c r="I14" s="5">
        <f t="shared" si="1"/>
        <v>24.724841419509687</v>
      </c>
      <c r="J14" s="4">
        <f t="shared" si="2"/>
        <v>1553</v>
      </c>
      <c r="K14" s="3">
        <v>361</v>
      </c>
      <c r="L14" s="3">
        <v>206</v>
      </c>
      <c r="M14" s="3">
        <v>362</v>
      </c>
      <c r="N14" s="3">
        <v>194</v>
      </c>
      <c r="O14" s="3">
        <v>149</v>
      </c>
      <c r="P14" s="3">
        <v>122</v>
      </c>
      <c r="Q14" s="3">
        <v>159</v>
      </c>
    </row>
    <row r="15" spans="1:17" ht="17.100000000000001" customHeight="1" x14ac:dyDescent="0.35">
      <c r="A15" s="20"/>
      <c r="B15" s="4" t="s">
        <v>42</v>
      </c>
      <c r="C15" s="10">
        <v>9841</v>
      </c>
      <c r="D15" s="10">
        <v>3671</v>
      </c>
      <c r="E15" s="10">
        <v>2618</v>
      </c>
      <c r="F15" s="10">
        <v>1243</v>
      </c>
      <c r="G15" s="10">
        <v>708</v>
      </c>
      <c r="H15" s="5">
        <f t="shared" si="0"/>
        <v>74.522536287242175</v>
      </c>
      <c r="I15" s="5">
        <f t="shared" si="1"/>
        <v>37.303119601666495</v>
      </c>
      <c r="J15" s="4">
        <f t="shared" si="2"/>
        <v>832</v>
      </c>
      <c r="K15" s="3">
        <v>163</v>
      </c>
      <c r="L15" s="3">
        <v>113</v>
      </c>
      <c r="M15" s="3">
        <v>180</v>
      </c>
      <c r="N15" s="3">
        <v>106</v>
      </c>
      <c r="O15" s="3">
        <v>110</v>
      </c>
      <c r="P15" s="3">
        <v>85</v>
      </c>
      <c r="Q15" s="3">
        <v>75</v>
      </c>
    </row>
    <row r="16" spans="1:17" ht="17.100000000000001" customHeight="1" x14ac:dyDescent="0.35">
      <c r="A16" s="20"/>
      <c r="B16" s="9" t="s">
        <v>1</v>
      </c>
      <c r="C16" s="7">
        <f t="shared" ref="C16" si="15">SUM(C12:C15)</f>
        <v>78363</v>
      </c>
      <c r="D16" s="7">
        <f t="shared" ref="D16" si="16">SUM(D12:D15)</f>
        <v>21198</v>
      </c>
      <c r="E16" s="7">
        <f t="shared" ref="E16" si="17">SUM(E12:E15)</f>
        <v>15196</v>
      </c>
      <c r="F16" s="7">
        <f t="shared" ref="F16" si="18">SUM(F12:F15)</f>
        <v>6925</v>
      </c>
      <c r="G16" s="7">
        <f t="shared" ref="G16" si="19">SUM(G12:G15)</f>
        <v>4373</v>
      </c>
      <c r="H16" s="8">
        <f t="shared" si="0"/>
        <v>74.348512766517501</v>
      </c>
      <c r="I16" s="8">
        <f t="shared" si="1"/>
        <v>27.051031736916659</v>
      </c>
      <c r="J16" s="7">
        <f t="shared" si="2"/>
        <v>4532</v>
      </c>
      <c r="K16" s="7">
        <f t="shared" ref="K16" si="20">SUM(K12:K15)</f>
        <v>1034</v>
      </c>
      <c r="L16" s="7">
        <f t="shared" ref="L16" si="21">SUM(L12:L15)</f>
        <v>579</v>
      </c>
      <c r="M16" s="7">
        <f t="shared" ref="M16" si="22">SUM(M12:M15)</f>
        <v>1014</v>
      </c>
      <c r="N16" s="7">
        <f t="shared" ref="N16" si="23">SUM(N12:N15)</f>
        <v>576</v>
      </c>
      <c r="O16" s="7">
        <f t="shared" ref="O16" si="24">SUM(O12:O15)</f>
        <v>484</v>
      </c>
      <c r="P16" s="7">
        <f t="shared" ref="P16" si="25">SUM(P12:P15)</f>
        <v>438</v>
      </c>
      <c r="Q16" s="7">
        <f t="shared" ref="Q16" si="26">SUM(Q12:Q15)</f>
        <v>407</v>
      </c>
    </row>
    <row r="17" spans="1:17" ht="17.100000000000001" customHeight="1" x14ac:dyDescent="0.35">
      <c r="A17" s="19" t="s">
        <v>41</v>
      </c>
      <c r="B17" s="4" t="s">
        <v>40</v>
      </c>
      <c r="C17" s="10">
        <v>30521</v>
      </c>
      <c r="D17" s="10">
        <v>7529</v>
      </c>
      <c r="E17" s="10">
        <v>5421</v>
      </c>
      <c r="F17" s="10">
        <v>2409</v>
      </c>
      <c r="G17" s="10">
        <v>1520</v>
      </c>
      <c r="H17" s="5">
        <f t="shared" si="0"/>
        <v>72.477402693230033</v>
      </c>
      <c r="I17" s="5">
        <f t="shared" si="1"/>
        <v>24.66826119720848</v>
      </c>
      <c r="J17" s="4">
        <f t="shared" si="2"/>
        <v>1539</v>
      </c>
      <c r="K17" s="3">
        <v>362</v>
      </c>
      <c r="L17" s="3">
        <v>174</v>
      </c>
      <c r="M17" s="3">
        <v>366</v>
      </c>
      <c r="N17" s="3">
        <v>172</v>
      </c>
      <c r="O17" s="3">
        <v>168</v>
      </c>
      <c r="P17" s="3">
        <v>148</v>
      </c>
      <c r="Q17" s="3">
        <v>149</v>
      </c>
    </row>
    <row r="18" spans="1:17" ht="17.100000000000001" customHeight="1" x14ac:dyDescent="0.35">
      <c r="A18" s="20"/>
      <c r="B18" s="4" t="s">
        <v>39</v>
      </c>
      <c r="C18" s="10">
        <v>17428</v>
      </c>
      <c r="D18" s="10">
        <v>5473</v>
      </c>
      <c r="E18" s="10">
        <v>3821</v>
      </c>
      <c r="F18" s="10">
        <v>1567</v>
      </c>
      <c r="G18" s="10">
        <v>1191</v>
      </c>
      <c r="H18" s="5">
        <f t="shared" si="0"/>
        <v>72.180057576550638</v>
      </c>
      <c r="I18" s="5">
        <f t="shared" si="1"/>
        <v>31.403488638971773</v>
      </c>
      <c r="J18" s="4">
        <f t="shared" si="2"/>
        <v>1153</v>
      </c>
      <c r="K18" s="3">
        <v>267</v>
      </c>
      <c r="L18" s="3">
        <v>134</v>
      </c>
      <c r="M18" s="3">
        <v>289</v>
      </c>
      <c r="N18" s="3">
        <v>138</v>
      </c>
      <c r="O18" s="3">
        <v>109</v>
      </c>
      <c r="P18" s="3">
        <v>113</v>
      </c>
      <c r="Q18" s="3">
        <v>103</v>
      </c>
    </row>
    <row r="19" spans="1:17" ht="17.100000000000001" customHeight="1" x14ac:dyDescent="0.35">
      <c r="A19" s="20"/>
      <c r="B19" s="9" t="s">
        <v>1</v>
      </c>
      <c r="C19" s="7">
        <f t="shared" ref="C19" si="27">SUM(C17:C18)</f>
        <v>47949</v>
      </c>
      <c r="D19" s="7">
        <f t="shared" ref="D19" si="28">SUM(D17:D18)</f>
        <v>13002</v>
      </c>
      <c r="E19" s="7">
        <f t="shared" ref="E19" si="29">SUM(E17:E18)</f>
        <v>9242</v>
      </c>
      <c r="F19" s="7">
        <f t="shared" ref="F19" si="30">SUM(F17:F18)</f>
        <v>3976</v>
      </c>
      <c r="G19" s="7">
        <f t="shared" ref="G19" si="31">SUM(G17:G18)</f>
        <v>2711</v>
      </c>
      <c r="H19" s="8">
        <f t="shared" si="0"/>
        <v>72.354468729712181</v>
      </c>
      <c r="I19" s="8">
        <f t="shared" si="1"/>
        <v>27.116311080523054</v>
      </c>
      <c r="J19" s="7">
        <f t="shared" si="2"/>
        <v>2692</v>
      </c>
      <c r="K19" s="7">
        <f t="shared" ref="K19" si="32">SUM(K17:K18)</f>
        <v>629</v>
      </c>
      <c r="L19" s="7">
        <f t="shared" ref="L19" si="33">SUM(L17:L18)</f>
        <v>308</v>
      </c>
      <c r="M19" s="7">
        <f t="shared" ref="M19" si="34">SUM(M17:M18)</f>
        <v>655</v>
      </c>
      <c r="N19" s="7">
        <f t="shared" ref="N19" si="35">SUM(N17:N18)</f>
        <v>310</v>
      </c>
      <c r="O19" s="7">
        <f t="shared" ref="O19" si="36">SUM(O17:O18)</f>
        <v>277</v>
      </c>
      <c r="P19" s="7">
        <f t="shared" ref="P19" si="37">SUM(P17:P18)</f>
        <v>261</v>
      </c>
      <c r="Q19" s="7">
        <f t="shared" ref="Q19" si="38">SUM(Q17:Q18)</f>
        <v>252</v>
      </c>
    </row>
    <row r="20" spans="1:17" ht="17.100000000000001" customHeight="1" x14ac:dyDescent="0.35">
      <c r="A20" s="19" t="s">
        <v>38</v>
      </c>
      <c r="B20" s="4" t="s">
        <v>37</v>
      </c>
      <c r="C20" s="10">
        <v>3906</v>
      </c>
      <c r="D20" s="10">
        <v>1188</v>
      </c>
      <c r="E20" s="10">
        <v>903</v>
      </c>
      <c r="F20" s="10">
        <v>500</v>
      </c>
      <c r="G20" s="10">
        <v>205</v>
      </c>
      <c r="H20" s="5">
        <f t="shared" si="0"/>
        <v>78.073089700996675</v>
      </c>
      <c r="I20" s="5">
        <f t="shared" si="1"/>
        <v>30.414746543778804</v>
      </c>
      <c r="J20" s="4">
        <f t="shared" si="2"/>
        <v>269</v>
      </c>
      <c r="K20" s="3">
        <v>69</v>
      </c>
      <c r="L20" s="3">
        <v>28</v>
      </c>
      <c r="M20" s="3">
        <v>54</v>
      </c>
      <c r="N20" s="3">
        <v>37</v>
      </c>
      <c r="O20" s="3">
        <v>45</v>
      </c>
      <c r="P20" s="3">
        <v>19</v>
      </c>
      <c r="Q20" s="3">
        <v>17</v>
      </c>
    </row>
    <row r="21" spans="1:17" ht="17.100000000000001" customHeight="1" x14ac:dyDescent="0.35">
      <c r="A21" s="20"/>
      <c r="B21" s="4" t="s">
        <v>36</v>
      </c>
      <c r="C21" s="10">
        <v>8962</v>
      </c>
      <c r="D21" s="10">
        <v>2449</v>
      </c>
      <c r="E21" s="10">
        <v>1867</v>
      </c>
      <c r="F21" s="10">
        <v>1040</v>
      </c>
      <c r="G21" s="10">
        <v>449</v>
      </c>
      <c r="H21" s="5">
        <f t="shared" si="0"/>
        <v>79.753615425816818</v>
      </c>
      <c r="I21" s="5">
        <f t="shared" si="1"/>
        <v>27.326489622852041</v>
      </c>
      <c r="J21" s="4">
        <f t="shared" si="2"/>
        <v>511</v>
      </c>
      <c r="K21" s="3">
        <v>142</v>
      </c>
      <c r="L21" s="3">
        <v>63</v>
      </c>
      <c r="M21" s="3">
        <v>121</v>
      </c>
      <c r="N21" s="3">
        <v>63</v>
      </c>
      <c r="O21" s="3">
        <v>41</v>
      </c>
      <c r="P21" s="3">
        <v>46</v>
      </c>
      <c r="Q21" s="3">
        <v>35</v>
      </c>
    </row>
    <row r="22" spans="1:17" ht="17.100000000000001" customHeight="1" x14ac:dyDescent="0.35">
      <c r="A22" s="20"/>
      <c r="B22" s="4" t="s">
        <v>35</v>
      </c>
      <c r="C22" s="10">
        <v>5037</v>
      </c>
      <c r="D22" s="10">
        <v>1658</v>
      </c>
      <c r="E22" s="10">
        <v>1284</v>
      </c>
      <c r="F22" s="10">
        <v>777</v>
      </c>
      <c r="G22" s="10">
        <v>254</v>
      </c>
      <c r="H22" s="5">
        <f t="shared" si="0"/>
        <v>80.295950155763236</v>
      </c>
      <c r="I22" s="5">
        <f t="shared" si="1"/>
        <v>32.916418503077224</v>
      </c>
      <c r="J22" s="4">
        <f t="shared" si="2"/>
        <v>441</v>
      </c>
      <c r="K22" s="3">
        <v>116</v>
      </c>
      <c r="L22" s="3">
        <v>46</v>
      </c>
      <c r="M22" s="3">
        <v>90</v>
      </c>
      <c r="N22" s="3">
        <v>58</v>
      </c>
      <c r="O22" s="3">
        <v>44</v>
      </c>
      <c r="P22" s="3">
        <v>50</v>
      </c>
      <c r="Q22" s="3">
        <v>37</v>
      </c>
    </row>
    <row r="23" spans="1:17" ht="17.100000000000001" customHeight="1" x14ac:dyDescent="0.35">
      <c r="A23" s="20"/>
      <c r="B23" s="4" t="s">
        <v>34</v>
      </c>
      <c r="C23" s="10">
        <v>18901</v>
      </c>
      <c r="D23" s="10">
        <v>5608</v>
      </c>
      <c r="E23" s="10">
        <v>4382</v>
      </c>
      <c r="F23" s="10">
        <v>2611</v>
      </c>
      <c r="G23" s="10">
        <v>892</v>
      </c>
      <c r="H23" s="5">
        <f t="shared" si="0"/>
        <v>79.940666362391596</v>
      </c>
      <c r="I23" s="5">
        <f t="shared" si="1"/>
        <v>29.670387810168776</v>
      </c>
      <c r="J23" s="4">
        <f t="shared" si="2"/>
        <v>1451</v>
      </c>
      <c r="K23" s="3">
        <v>334</v>
      </c>
      <c r="L23" s="3">
        <v>216</v>
      </c>
      <c r="M23" s="3">
        <v>339</v>
      </c>
      <c r="N23" s="3">
        <v>155</v>
      </c>
      <c r="O23" s="3">
        <v>144</v>
      </c>
      <c r="P23" s="3">
        <v>138</v>
      </c>
      <c r="Q23" s="3">
        <v>125</v>
      </c>
    </row>
    <row r="24" spans="1:17" ht="17.100000000000001" customHeight="1" x14ac:dyDescent="0.35">
      <c r="A24" s="20"/>
      <c r="B24" s="9" t="s">
        <v>1</v>
      </c>
      <c r="C24" s="7">
        <f t="shared" ref="C24" si="39">SUM(C20:C23)</f>
        <v>36806</v>
      </c>
      <c r="D24" s="7">
        <f t="shared" ref="D24" si="40">SUM(D20:D23)</f>
        <v>10903</v>
      </c>
      <c r="E24" s="7">
        <f t="shared" ref="E24" si="41">SUM(E20:E23)</f>
        <v>8436</v>
      </c>
      <c r="F24" s="7">
        <f t="shared" ref="F24" si="42">SUM(F20:F23)</f>
        <v>4928</v>
      </c>
      <c r="G24" s="7">
        <f t="shared" ref="G24" si="43">SUM(G20:G23)</f>
        <v>1800</v>
      </c>
      <c r="H24" s="8">
        <f t="shared" si="0"/>
        <v>79.753437648174483</v>
      </c>
      <c r="I24" s="8">
        <f t="shared" si="1"/>
        <v>29.622887572678369</v>
      </c>
      <c r="J24" s="7">
        <f t="shared" si="2"/>
        <v>2672</v>
      </c>
      <c r="K24" s="7">
        <f t="shared" ref="K24" si="44">SUM(K20:K23)</f>
        <v>661</v>
      </c>
      <c r="L24" s="7">
        <f t="shared" ref="L24" si="45">SUM(L20:L23)</f>
        <v>353</v>
      </c>
      <c r="M24" s="7">
        <f t="shared" ref="M24" si="46">SUM(M20:M23)</f>
        <v>604</v>
      </c>
      <c r="N24" s="7">
        <f t="shared" ref="N24" si="47">SUM(N20:N23)</f>
        <v>313</v>
      </c>
      <c r="O24" s="7">
        <f t="shared" ref="O24" si="48">SUM(O20:O23)</f>
        <v>274</v>
      </c>
      <c r="P24" s="7">
        <f t="shared" ref="P24" si="49">SUM(P20:P23)</f>
        <v>253</v>
      </c>
      <c r="Q24" s="7">
        <f t="shared" ref="Q24" si="50">SUM(Q20:Q23)</f>
        <v>214</v>
      </c>
    </row>
    <row r="25" spans="1:17" ht="17.100000000000001" customHeight="1" x14ac:dyDescent="0.35">
      <c r="A25" s="19" t="s">
        <v>33</v>
      </c>
      <c r="B25" s="4" t="s">
        <v>32</v>
      </c>
      <c r="C25" s="10">
        <v>33003</v>
      </c>
      <c r="D25" s="10">
        <v>7785</v>
      </c>
      <c r="E25" s="10">
        <v>5838</v>
      </c>
      <c r="F25" s="10">
        <v>3052</v>
      </c>
      <c r="G25" s="10">
        <v>1434</v>
      </c>
      <c r="H25" s="5">
        <f t="shared" si="0"/>
        <v>76.841384035628636</v>
      </c>
      <c r="I25" s="5">
        <f t="shared" si="1"/>
        <v>23.588764657758386</v>
      </c>
      <c r="J25" s="4">
        <f t="shared" si="2"/>
        <v>1619</v>
      </c>
      <c r="K25" s="3">
        <v>373</v>
      </c>
      <c r="L25" s="3">
        <v>260</v>
      </c>
      <c r="M25" s="3">
        <v>340</v>
      </c>
      <c r="N25" s="3">
        <v>189</v>
      </c>
      <c r="O25" s="3">
        <v>151</v>
      </c>
      <c r="P25" s="3">
        <v>154</v>
      </c>
      <c r="Q25" s="3">
        <v>152</v>
      </c>
    </row>
    <row r="26" spans="1:17" ht="17.100000000000001" customHeight="1" x14ac:dyDescent="0.35">
      <c r="A26" s="20"/>
      <c r="B26" s="4" t="s">
        <v>31</v>
      </c>
      <c r="C26" s="10">
        <v>11298</v>
      </c>
      <c r="D26" s="10">
        <v>3118</v>
      </c>
      <c r="E26" s="10">
        <v>2413</v>
      </c>
      <c r="F26" s="10">
        <v>1352</v>
      </c>
      <c r="G26" s="10">
        <v>516</v>
      </c>
      <c r="H26" s="5">
        <f t="shared" si="0"/>
        <v>77.414007459593876</v>
      </c>
      <c r="I26" s="5">
        <f t="shared" si="1"/>
        <v>27.597804921224995</v>
      </c>
      <c r="J26" s="4">
        <f t="shared" si="2"/>
        <v>717</v>
      </c>
      <c r="K26" s="3">
        <v>198</v>
      </c>
      <c r="L26" s="3">
        <v>98</v>
      </c>
      <c r="M26" s="3">
        <v>147</v>
      </c>
      <c r="N26" s="3">
        <v>70</v>
      </c>
      <c r="O26" s="3">
        <v>80</v>
      </c>
      <c r="P26" s="3">
        <v>67</v>
      </c>
      <c r="Q26" s="3">
        <v>57</v>
      </c>
    </row>
    <row r="27" spans="1:17" ht="17.100000000000001" customHeight="1" x14ac:dyDescent="0.35">
      <c r="A27" s="20"/>
      <c r="B27" s="9" t="s">
        <v>1</v>
      </c>
      <c r="C27" s="7">
        <f t="shared" ref="C27" si="51">SUM(C25:C26)</f>
        <v>44301</v>
      </c>
      <c r="D27" s="7">
        <f t="shared" ref="D27" si="52">SUM(D25:D26)</f>
        <v>10903</v>
      </c>
      <c r="E27" s="7">
        <f t="shared" ref="E27" si="53">SUM(E25:E26)</f>
        <v>8251</v>
      </c>
      <c r="F27" s="7">
        <f t="shared" ref="F27" si="54">SUM(F25:F26)</f>
        <v>4404</v>
      </c>
      <c r="G27" s="7">
        <f t="shared" ref="G27" si="55">SUM(G25:G26)</f>
        <v>1950</v>
      </c>
      <c r="H27" s="8">
        <f t="shared" si="0"/>
        <v>77.008847412434861</v>
      </c>
      <c r="I27" s="8">
        <f t="shared" si="1"/>
        <v>24.611182591815083</v>
      </c>
      <c r="J27" s="7">
        <f t="shared" si="2"/>
        <v>2336</v>
      </c>
      <c r="K27" s="7">
        <f t="shared" ref="K27" si="56">SUM(K25:K26)</f>
        <v>571</v>
      </c>
      <c r="L27" s="7">
        <f t="shared" ref="L27" si="57">SUM(L25:L26)</f>
        <v>358</v>
      </c>
      <c r="M27" s="7">
        <f t="shared" ref="M27" si="58">SUM(M25:M26)</f>
        <v>487</v>
      </c>
      <c r="N27" s="7">
        <f t="shared" ref="N27" si="59">SUM(N25:N26)</f>
        <v>259</v>
      </c>
      <c r="O27" s="7">
        <f t="shared" ref="O27" si="60">SUM(O25:O26)</f>
        <v>231</v>
      </c>
      <c r="P27" s="7">
        <f t="shared" ref="P27" si="61">SUM(P25:P26)</f>
        <v>221</v>
      </c>
      <c r="Q27" s="7">
        <f t="shared" ref="Q27" si="62">SUM(Q25:Q26)</f>
        <v>209</v>
      </c>
    </row>
    <row r="28" spans="1:17" ht="17.100000000000001" customHeight="1" x14ac:dyDescent="0.35">
      <c r="A28" s="19" t="s">
        <v>30</v>
      </c>
      <c r="B28" s="4" t="s">
        <v>29</v>
      </c>
      <c r="C28" s="10">
        <v>22825</v>
      </c>
      <c r="D28" s="10">
        <v>5884</v>
      </c>
      <c r="E28" s="10">
        <v>4515</v>
      </c>
      <c r="F28" s="10">
        <v>2469</v>
      </c>
      <c r="G28" s="10">
        <v>1037</v>
      </c>
      <c r="H28" s="5">
        <f t="shared" si="0"/>
        <v>77.652270210409739</v>
      </c>
      <c r="I28" s="5">
        <f t="shared" si="1"/>
        <v>25.778751369112811</v>
      </c>
      <c r="J28" s="4">
        <f t="shared" si="2"/>
        <v>1399</v>
      </c>
      <c r="K28" s="3">
        <v>378</v>
      </c>
      <c r="L28" s="3">
        <v>190</v>
      </c>
      <c r="M28" s="3">
        <v>286</v>
      </c>
      <c r="N28" s="3">
        <v>173</v>
      </c>
      <c r="O28" s="3">
        <v>122</v>
      </c>
      <c r="P28" s="3">
        <v>142</v>
      </c>
      <c r="Q28" s="3">
        <v>108</v>
      </c>
    </row>
    <row r="29" spans="1:17" ht="17.100000000000001" customHeight="1" x14ac:dyDescent="0.35">
      <c r="A29" s="20"/>
      <c r="B29" s="4" t="s">
        <v>28</v>
      </c>
      <c r="C29" s="10">
        <v>21279</v>
      </c>
      <c r="D29" s="10">
        <v>5364</v>
      </c>
      <c r="E29" s="10">
        <v>4107</v>
      </c>
      <c r="F29" s="10">
        <v>2253</v>
      </c>
      <c r="G29" s="10">
        <v>952</v>
      </c>
      <c r="H29" s="5">
        <f t="shared" si="0"/>
        <v>78.037496956415879</v>
      </c>
      <c r="I29" s="5">
        <f t="shared" si="1"/>
        <v>25.207951501480331</v>
      </c>
      <c r="J29" s="4">
        <f t="shared" si="2"/>
        <v>1256</v>
      </c>
      <c r="K29" s="3">
        <v>325</v>
      </c>
      <c r="L29" s="3">
        <v>155</v>
      </c>
      <c r="M29" s="3">
        <v>298</v>
      </c>
      <c r="N29" s="3">
        <v>137</v>
      </c>
      <c r="O29" s="3">
        <v>121</v>
      </c>
      <c r="P29" s="3">
        <v>109</v>
      </c>
      <c r="Q29" s="3">
        <v>111</v>
      </c>
    </row>
    <row r="30" spans="1:17" ht="17.100000000000001" customHeight="1" x14ac:dyDescent="0.35">
      <c r="A30" s="20"/>
      <c r="B30" s="9" t="s">
        <v>1</v>
      </c>
      <c r="C30" s="7">
        <f t="shared" ref="C30" si="63">SUM(C28:C29)</f>
        <v>44104</v>
      </c>
      <c r="D30" s="7">
        <f t="shared" ref="D30" si="64">SUM(D28:D29)</f>
        <v>11248</v>
      </c>
      <c r="E30" s="7">
        <f t="shared" ref="E30" si="65">SUM(E28:E29)</f>
        <v>8622</v>
      </c>
      <c r="F30" s="7">
        <f t="shared" ref="F30" si="66">SUM(F28:F29)</f>
        <v>4722</v>
      </c>
      <c r="G30" s="7">
        <f t="shared" ref="G30" si="67">SUM(G28:G29)</f>
        <v>1989</v>
      </c>
      <c r="H30" s="8">
        <f t="shared" si="0"/>
        <v>77.835768963117602</v>
      </c>
      <c r="I30" s="8">
        <f t="shared" si="1"/>
        <v>25.503355704697988</v>
      </c>
      <c r="J30" s="7">
        <f t="shared" si="2"/>
        <v>2655</v>
      </c>
      <c r="K30" s="7">
        <f t="shared" ref="K30" si="68">SUM(K28:K29)</f>
        <v>703</v>
      </c>
      <c r="L30" s="7">
        <f t="shared" ref="L30" si="69">SUM(L28:L29)</f>
        <v>345</v>
      </c>
      <c r="M30" s="7">
        <f t="shared" ref="M30" si="70">SUM(M28:M29)</f>
        <v>584</v>
      </c>
      <c r="N30" s="7">
        <f t="shared" ref="N30" si="71">SUM(N28:N29)</f>
        <v>310</v>
      </c>
      <c r="O30" s="7">
        <f t="shared" ref="O30" si="72">SUM(O28:O29)</f>
        <v>243</v>
      </c>
      <c r="P30" s="7">
        <f t="shared" ref="P30" si="73">SUM(P28:P29)</f>
        <v>251</v>
      </c>
      <c r="Q30" s="7">
        <f t="shared" ref="Q30" si="74">SUM(Q28:Q29)</f>
        <v>219</v>
      </c>
    </row>
    <row r="31" spans="1:17" ht="17.100000000000001" customHeight="1" x14ac:dyDescent="0.35">
      <c r="A31" s="19" t="s">
        <v>27</v>
      </c>
      <c r="B31" s="4" t="s">
        <v>26</v>
      </c>
      <c r="C31" s="10">
        <v>23961</v>
      </c>
      <c r="D31" s="10">
        <v>6095</v>
      </c>
      <c r="E31" s="10">
        <v>4313</v>
      </c>
      <c r="F31" s="10">
        <v>1801</v>
      </c>
      <c r="G31" s="10">
        <v>1307</v>
      </c>
      <c r="H31" s="5">
        <f t="shared" si="0"/>
        <v>72.061210294458604</v>
      </c>
      <c r="I31" s="5">
        <f t="shared" si="1"/>
        <v>25.437168732523684</v>
      </c>
      <c r="J31" s="4">
        <f t="shared" si="2"/>
        <v>1249</v>
      </c>
      <c r="K31" s="3">
        <v>301</v>
      </c>
      <c r="L31" s="3">
        <v>147</v>
      </c>
      <c r="M31" s="3">
        <v>306</v>
      </c>
      <c r="N31" s="3">
        <v>149</v>
      </c>
      <c r="O31" s="3">
        <v>111</v>
      </c>
      <c r="P31" s="3">
        <v>137</v>
      </c>
      <c r="Q31" s="3">
        <v>98</v>
      </c>
    </row>
    <row r="32" spans="1:17" ht="17.100000000000001" customHeight="1" x14ac:dyDescent="0.35">
      <c r="A32" s="20"/>
      <c r="B32" s="4" t="s">
        <v>25</v>
      </c>
      <c r="C32" s="10">
        <v>12084</v>
      </c>
      <c r="D32" s="10">
        <v>2852</v>
      </c>
      <c r="E32" s="10">
        <v>1988</v>
      </c>
      <c r="F32" s="10">
        <v>782</v>
      </c>
      <c r="G32" s="10">
        <v>596</v>
      </c>
      <c r="H32" s="5">
        <f t="shared" si="0"/>
        <v>69.315895372233399</v>
      </c>
      <c r="I32" s="5">
        <f t="shared" si="1"/>
        <v>23.601456471367097</v>
      </c>
      <c r="J32" s="4">
        <f t="shared" si="2"/>
        <v>589</v>
      </c>
      <c r="K32" s="3">
        <v>135</v>
      </c>
      <c r="L32" s="3">
        <v>77</v>
      </c>
      <c r="M32" s="3">
        <v>154</v>
      </c>
      <c r="N32" s="3">
        <v>68</v>
      </c>
      <c r="O32" s="3">
        <v>45</v>
      </c>
      <c r="P32" s="3">
        <v>55</v>
      </c>
      <c r="Q32" s="3">
        <v>55</v>
      </c>
    </row>
    <row r="33" spans="1:17" ht="17.100000000000001" customHeight="1" x14ac:dyDescent="0.35">
      <c r="A33" s="20"/>
      <c r="B33" s="9" t="s">
        <v>1</v>
      </c>
      <c r="C33" s="7">
        <f t="shared" ref="C33" si="75">SUM(C31:C32)</f>
        <v>36045</v>
      </c>
      <c r="D33" s="7">
        <f t="shared" ref="D33" si="76">SUM(D31:D32)</f>
        <v>8947</v>
      </c>
      <c r="E33" s="7">
        <f t="shared" ref="E33" si="77">SUM(E31:E32)</f>
        <v>6301</v>
      </c>
      <c r="F33" s="7">
        <f t="shared" ref="F33" si="78">SUM(F31:F32)</f>
        <v>2583</v>
      </c>
      <c r="G33" s="7">
        <f t="shared" ref="G33" si="79">SUM(G31:G32)</f>
        <v>1903</v>
      </c>
      <c r="H33" s="8">
        <f t="shared" si="0"/>
        <v>71.195048405015086</v>
      </c>
      <c r="I33" s="8">
        <f t="shared" si="1"/>
        <v>24.821750589540851</v>
      </c>
      <c r="J33" s="7">
        <f t="shared" si="2"/>
        <v>1838</v>
      </c>
      <c r="K33" s="7">
        <f t="shared" ref="K33" si="80">SUM(K31:K32)</f>
        <v>436</v>
      </c>
      <c r="L33" s="7">
        <f t="shared" ref="L33" si="81">SUM(L31:L32)</f>
        <v>224</v>
      </c>
      <c r="M33" s="7">
        <f t="shared" ref="M33" si="82">SUM(M31:M32)</f>
        <v>460</v>
      </c>
      <c r="N33" s="7">
        <f t="shared" ref="N33" si="83">SUM(N31:N32)</f>
        <v>217</v>
      </c>
      <c r="O33" s="7">
        <f t="shared" ref="O33" si="84">SUM(O31:O32)</f>
        <v>156</v>
      </c>
      <c r="P33" s="7">
        <f t="shared" ref="P33" si="85">SUM(P31:P32)</f>
        <v>192</v>
      </c>
      <c r="Q33" s="7">
        <f t="shared" ref="Q33" si="86">SUM(Q31:Q32)</f>
        <v>153</v>
      </c>
    </row>
    <row r="34" spans="1:17" ht="17.100000000000001" customHeight="1" x14ac:dyDescent="0.35">
      <c r="A34" s="19" t="s">
        <v>24</v>
      </c>
      <c r="B34" s="4" t="s">
        <v>23</v>
      </c>
      <c r="C34" s="10">
        <v>19188</v>
      </c>
      <c r="D34" s="10">
        <v>5060</v>
      </c>
      <c r="E34" s="10">
        <v>3574</v>
      </c>
      <c r="F34" s="10">
        <v>1488</v>
      </c>
      <c r="G34" s="10">
        <v>1090</v>
      </c>
      <c r="H34" s="5">
        <f t="shared" si="0"/>
        <v>72.132064913262454</v>
      </c>
      <c r="I34" s="5">
        <f t="shared" si="1"/>
        <v>26.370648321867833</v>
      </c>
      <c r="J34" s="4">
        <f t="shared" si="2"/>
        <v>1043</v>
      </c>
      <c r="K34" s="3">
        <v>242</v>
      </c>
      <c r="L34" s="3">
        <v>135</v>
      </c>
      <c r="M34" s="3">
        <v>244</v>
      </c>
      <c r="N34" s="3">
        <v>139</v>
      </c>
      <c r="O34" s="3">
        <v>103</v>
      </c>
      <c r="P34" s="3">
        <v>97</v>
      </c>
      <c r="Q34" s="3">
        <v>83</v>
      </c>
    </row>
    <row r="35" spans="1:17" ht="17.100000000000001" customHeight="1" x14ac:dyDescent="0.35">
      <c r="A35" s="20"/>
      <c r="B35" s="4" t="s">
        <v>22</v>
      </c>
      <c r="C35" s="10">
        <v>27301</v>
      </c>
      <c r="D35" s="10">
        <v>6990</v>
      </c>
      <c r="E35" s="10">
        <v>4954</v>
      </c>
      <c r="F35" s="10">
        <v>2101</v>
      </c>
      <c r="G35" s="10">
        <v>1526</v>
      </c>
      <c r="H35" s="5">
        <f t="shared" si="0"/>
        <v>73.213564796124345</v>
      </c>
      <c r="I35" s="5">
        <f t="shared" si="1"/>
        <v>25.603457748800412</v>
      </c>
      <c r="J35" s="4">
        <f t="shared" si="2"/>
        <v>1395</v>
      </c>
      <c r="K35" s="3">
        <v>310</v>
      </c>
      <c r="L35" s="3">
        <v>180</v>
      </c>
      <c r="M35" s="3">
        <v>303</v>
      </c>
      <c r="N35" s="3">
        <v>187</v>
      </c>
      <c r="O35" s="3">
        <v>155</v>
      </c>
      <c r="P35" s="3">
        <v>141</v>
      </c>
      <c r="Q35" s="3">
        <v>119</v>
      </c>
    </row>
    <row r="36" spans="1:17" ht="17.100000000000001" customHeight="1" x14ac:dyDescent="0.35">
      <c r="A36" s="20"/>
      <c r="B36" s="9" t="s">
        <v>1</v>
      </c>
      <c r="C36" s="7">
        <f t="shared" ref="C36" si="87">SUM(C34:C35)</f>
        <v>46489</v>
      </c>
      <c r="D36" s="7">
        <f t="shared" ref="D36" si="88">SUM(D34:D35)</f>
        <v>12050</v>
      </c>
      <c r="E36" s="7">
        <f t="shared" ref="E36" si="89">SUM(E34:E35)</f>
        <v>8528</v>
      </c>
      <c r="F36" s="7">
        <f t="shared" ref="F36" si="90">SUM(F34:F35)</f>
        <v>3589</v>
      </c>
      <c r="G36" s="7">
        <f t="shared" ref="G36" si="91">SUM(G34:G35)</f>
        <v>2616</v>
      </c>
      <c r="H36" s="8">
        <f t="shared" si="0"/>
        <v>72.760318949343343</v>
      </c>
      <c r="I36" s="8">
        <f t="shared" si="1"/>
        <v>25.920110133579989</v>
      </c>
      <c r="J36" s="7">
        <f t="shared" si="2"/>
        <v>2438</v>
      </c>
      <c r="K36" s="7">
        <f t="shared" ref="K36" si="92">SUM(K34:K35)</f>
        <v>552</v>
      </c>
      <c r="L36" s="7">
        <f t="shared" ref="L36" si="93">SUM(L34:L35)</f>
        <v>315</v>
      </c>
      <c r="M36" s="7">
        <f t="shared" ref="M36" si="94">SUM(M34:M35)</f>
        <v>547</v>
      </c>
      <c r="N36" s="7">
        <f t="shared" ref="N36" si="95">SUM(N34:N35)</f>
        <v>326</v>
      </c>
      <c r="O36" s="7">
        <f t="shared" ref="O36" si="96">SUM(O34:O35)</f>
        <v>258</v>
      </c>
      <c r="P36" s="7">
        <f t="shared" ref="P36" si="97">SUM(P34:P35)</f>
        <v>238</v>
      </c>
      <c r="Q36" s="7">
        <f t="shared" ref="Q36" si="98">SUM(Q34:Q35)</f>
        <v>202</v>
      </c>
    </row>
    <row r="37" spans="1:17" ht="17.100000000000001" customHeight="1" x14ac:dyDescent="0.35">
      <c r="A37" s="20" t="s">
        <v>21</v>
      </c>
      <c r="B37" s="4" t="s">
        <v>20</v>
      </c>
      <c r="C37" s="10">
        <v>14489</v>
      </c>
      <c r="D37" s="10">
        <v>4705</v>
      </c>
      <c r="E37" s="10">
        <v>3379</v>
      </c>
      <c r="F37" s="10">
        <v>1531</v>
      </c>
      <c r="G37" s="10">
        <v>964</v>
      </c>
      <c r="H37" s="5">
        <f t="shared" ref="H37:H57" si="99">SUM(F37+G37)/E37*100</f>
        <v>73.838413731873331</v>
      </c>
      <c r="I37" s="5">
        <f t="shared" ref="I37:I57" si="100">SUM(D37)/C37*100</f>
        <v>32.472910483815312</v>
      </c>
      <c r="J37" s="4">
        <f t="shared" ref="J37:J57" si="101">SUM(K37:Q37)</f>
        <v>1006</v>
      </c>
      <c r="K37" s="3">
        <v>257</v>
      </c>
      <c r="L37" s="3">
        <v>119</v>
      </c>
      <c r="M37" s="3">
        <v>229</v>
      </c>
      <c r="N37" s="3">
        <v>112</v>
      </c>
      <c r="O37" s="3">
        <v>111</v>
      </c>
      <c r="P37" s="3">
        <v>98</v>
      </c>
      <c r="Q37" s="3">
        <v>80</v>
      </c>
    </row>
    <row r="38" spans="1:17" ht="17.100000000000001" customHeight="1" x14ac:dyDescent="0.35">
      <c r="A38" s="20"/>
      <c r="B38" s="4" t="s">
        <v>19</v>
      </c>
      <c r="C38" s="10">
        <v>4817</v>
      </c>
      <c r="D38" s="10">
        <v>1763</v>
      </c>
      <c r="E38" s="10">
        <v>1317</v>
      </c>
      <c r="F38" s="10">
        <v>686</v>
      </c>
      <c r="G38" s="10">
        <v>313</v>
      </c>
      <c r="H38" s="5">
        <f t="shared" si="99"/>
        <v>75.854214123006841</v>
      </c>
      <c r="I38" s="5">
        <f t="shared" si="100"/>
        <v>36.599543284201786</v>
      </c>
      <c r="J38" s="4">
        <f t="shared" si="101"/>
        <v>516</v>
      </c>
      <c r="K38" s="3">
        <v>133</v>
      </c>
      <c r="L38" s="3">
        <v>73</v>
      </c>
      <c r="M38" s="3">
        <v>81</v>
      </c>
      <c r="N38" s="3">
        <v>70</v>
      </c>
      <c r="O38" s="3">
        <v>55</v>
      </c>
      <c r="P38" s="3">
        <v>50</v>
      </c>
      <c r="Q38" s="3">
        <v>54</v>
      </c>
    </row>
    <row r="39" spans="1:17" ht="17.100000000000001" customHeight="1" x14ac:dyDescent="0.35">
      <c r="A39" s="20"/>
      <c r="B39" s="4" t="s">
        <v>18</v>
      </c>
      <c r="C39" s="10">
        <v>7078</v>
      </c>
      <c r="D39" s="10">
        <v>2788</v>
      </c>
      <c r="E39" s="10">
        <v>2015</v>
      </c>
      <c r="F39" s="10">
        <v>945</v>
      </c>
      <c r="G39" s="10">
        <v>560</v>
      </c>
      <c r="H39" s="5">
        <f t="shared" si="99"/>
        <v>74.689826302729529</v>
      </c>
      <c r="I39" s="5">
        <f t="shared" si="100"/>
        <v>39.389658095507208</v>
      </c>
      <c r="J39" s="4">
        <f t="shared" si="101"/>
        <v>660</v>
      </c>
      <c r="K39" s="3">
        <v>168</v>
      </c>
      <c r="L39" s="3">
        <v>92</v>
      </c>
      <c r="M39" s="3">
        <v>142</v>
      </c>
      <c r="N39" s="3">
        <v>78</v>
      </c>
      <c r="O39" s="3">
        <v>71</v>
      </c>
      <c r="P39" s="3">
        <v>59</v>
      </c>
      <c r="Q39" s="3">
        <v>50</v>
      </c>
    </row>
    <row r="40" spans="1:17" ht="17.100000000000001" customHeight="1" x14ac:dyDescent="0.35">
      <c r="A40" s="20"/>
      <c r="B40" s="4" t="s">
        <v>17</v>
      </c>
      <c r="C40" s="10">
        <v>1076</v>
      </c>
      <c r="D40" s="10">
        <v>669</v>
      </c>
      <c r="E40" s="10">
        <v>497</v>
      </c>
      <c r="F40" s="10">
        <v>270</v>
      </c>
      <c r="G40" s="10">
        <v>113</v>
      </c>
      <c r="H40" s="5">
        <f t="shared" si="99"/>
        <v>77.062374245472839</v>
      </c>
      <c r="I40" s="5">
        <f t="shared" si="100"/>
        <v>62.174721189591075</v>
      </c>
      <c r="J40" s="4">
        <f t="shared" si="101"/>
        <v>206</v>
      </c>
      <c r="K40" s="3">
        <v>55</v>
      </c>
      <c r="L40" s="3">
        <v>24</v>
      </c>
      <c r="M40" s="3">
        <v>41</v>
      </c>
      <c r="N40" s="3">
        <v>36</v>
      </c>
      <c r="O40" s="3">
        <v>21</v>
      </c>
      <c r="P40" s="3">
        <v>18</v>
      </c>
      <c r="Q40" s="3">
        <v>11</v>
      </c>
    </row>
    <row r="41" spans="1:17" ht="17.100000000000001" customHeight="1" x14ac:dyDescent="0.35">
      <c r="A41" s="20"/>
      <c r="B41" s="9" t="s">
        <v>1</v>
      </c>
      <c r="C41" s="7">
        <f t="shared" ref="C41" si="102">SUM(C37:C40)</f>
        <v>27460</v>
      </c>
      <c r="D41" s="7">
        <f t="shared" ref="D41" si="103">SUM(D37:D40)</f>
        <v>9925</v>
      </c>
      <c r="E41" s="7">
        <f t="shared" ref="E41" si="104">SUM(E37:E40)</f>
        <v>7208</v>
      </c>
      <c r="F41" s="7">
        <f t="shared" ref="F41" si="105">SUM(F37:F40)</f>
        <v>3432</v>
      </c>
      <c r="G41" s="7">
        <f t="shared" ref="G41" si="106">SUM(G37:G40)</f>
        <v>1950</v>
      </c>
      <c r="H41" s="8">
        <f t="shared" si="99"/>
        <v>74.667036625971136</v>
      </c>
      <c r="I41" s="8">
        <f t="shared" si="100"/>
        <v>36.143481427530958</v>
      </c>
      <c r="J41" s="7">
        <f t="shared" si="101"/>
        <v>2388</v>
      </c>
      <c r="K41" s="7">
        <f t="shared" ref="K41" si="107">SUM(K37:K40)</f>
        <v>613</v>
      </c>
      <c r="L41" s="7">
        <f t="shared" ref="L41" si="108">SUM(L37:L40)</f>
        <v>308</v>
      </c>
      <c r="M41" s="7">
        <f t="shared" ref="M41" si="109">SUM(M37:M40)</f>
        <v>493</v>
      </c>
      <c r="N41" s="7">
        <f t="shared" ref="N41" si="110">SUM(N37:N40)</f>
        <v>296</v>
      </c>
      <c r="O41" s="7">
        <f t="shared" ref="O41" si="111">SUM(O37:O40)</f>
        <v>258</v>
      </c>
      <c r="P41" s="7">
        <f t="shared" ref="P41" si="112">SUM(P37:P40)</f>
        <v>225</v>
      </c>
      <c r="Q41" s="7">
        <f t="shared" ref="Q41" si="113">SUM(Q37:Q40)</f>
        <v>195</v>
      </c>
    </row>
    <row r="42" spans="1:17" ht="17.100000000000001" customHeight="1" x14ac:dyDescent="0.35">
      <c r="A42" s="20" t="s">
        <v>16</v>
      </c>
      <c r="B42" s="4" t="s">
        <v>15</v>
      </c>
      <c r="C42" s="10">
        <v>3404</v>
      </c>
      <c r="D42" s="10">
        <v>2302</v>
      </c>
      <c r="E42" s="10">
        <v>1629</v>
      </c>
      <c r="F42" s="10">
        <v>840</v>
      </c>
      <c r="G42" s="10">
        <v>503</v>
      </c>
      <c r="H42" s="5">
        <f t="shared" si="99"/>
        <v>82.443216697360342</v>
      </c>
      <c r="I42" s="5">
        <f t="shared" si="100"/>
        <v>67.626321974148055</v>
      </c>
      <c r="J42" s="4">
        <f t="shared" si="101"/>
        <v>707</v>
      </c>
      <c r="K42" s="3">
        <v>242</v>
      </c>
      <c r="L42" s="3">
        <v>80</v>
      </c>
      <c r="M42" s="3">
        <v>127</v>
      </c>
      <c r="N42" s="3">
        <v>76</v>
      </c>
      <c r="O42" s="3">
        <v>77</v>
      </c>
      <c r="P42" s="3">
        <v>69</v>
      </c>
      <c r="Q42" s="3">
        <v>36</v>
      </c>
    </row>
    <row r="43" spans="1:17" ht="17.100000000000001" customHeight="1" x14ac:dyDescent="0.35">
      <c r="A43" s="20"/>
      <c r="B43" s="9" t="s">
        <v>1</v>
      </c>
      <c r="C43" s="7">
        <f t="shared" ref="C43" si="114">SUM(C42)</f>
        <v>3404</v>
      </c>
      <c r="D43" s="7">
        <f t="shared" ref="D43" si="115">SUM(D42)</f>
        <v>2302</v>
      </c>
      <c r="E43" s="7">
        <f t="shared" ref="E43" si="116">SUM(E42)</f>
        <v>1629</v>
      </c>
      <c r="F43" s="7">
        <f t="shared" ref="F43" si="117">SUM(F42)</f>
        <v>840</v>
      </c>
      <c r="G43" s="7">
        <f t="shared" ref="G43" si="118">SUM(G42)</f>
        <v>503</v>
      </c>
      <c r="H43" s="8">
        <f t="shared" si="99"/>
        <v>82.443216697360342</v>
      </c>
      <c r="I43" s="8">
        <f t="shared" si="100"/>
        <v>67.626321974148055</v>
      </c>
      <c r="J43" s="7">
        <f t="shared" si="101"/>
        <v>707</v>
      </c>
      <c r="K43" s="7">
        <f t="shared" ref="K43" si="119">SUM(K42)</f>
        <v>242</v>
      </c>
      <c r="L43" s="7">
        <f t="shared" ref="L43" si="120">SUM(L42)</f>
        <v>80</v>
      </c>
      <c r="M43" s="7">
        <f t="shared" ref="M43" si="121">SUM(M42)</f>
        <v>127</v>
      </c>
      <c r="N43" s="7">
        <f t="shared" ref="N43" si="122">SUM(N42)</f>
        <v>76</v>
      </c>
      <c r="O43" s="7">
        <f t="shared" ref="O43" si="123">SUM(O42)</f>
        <v>77</v>
      </c>
      <c r="P43" s="7">
        <f t="shared" ref="P43:Q43" si="124">SUM(P42)</f>
        <v>69</v>
      </c>
      <c r="Q43" s="7">
        <f t="shared" si="124"/>
        <v>36</v>
      </c>
    </row>
    <row r="44" spans="1:17" ht="17.100000000000001" customHeight="1" x14ac:dyDescent="0.35">
      <c r="A44" s="20" t="s">
        <v>14</v>
      </c>
      <c r="B44" s="4" t="s">
        <v>13</v>
      </c>
      <c r="C44" s="10">
        <v>10210</v>
      </c>
      <c r="D44" s="10">
        <v>2822</v>
      </c>
      <c r="E44" s="10">
        <v>1981</v>
      </c>
      <c r="F44" s="10">
        <v>808</v>
      </c>
      <c r="G44" s="10">
        <v>627</v>
      </c>
      <c r="H44" s="5">
        <f t="shared" si="99"/>
        <v>72.438162544169614</v>
      </c>
      <c r="I44" s="5">
        <f t="shared" si="100"/>
        <v>27.639569049951028</v>
      </c>
      <c r="J44" s="4">
        <f t="shared" si="101"/>
        <v>551</v>
      </c>
      <c r="K44" s="3">
        <v>157</v>
      </c>
      <c r="L44" s="3">
        <v>67</v>
      </c>
      <c r="M44" s="3">
        <v>119</v>
      </c>
      <c r="N44" s="3">
        <v>66</v>
      </c>
      <c r="O44" s="3">
        <v>46</v>
      </c>
      <c r="P44" s="3">
        <v>45</v>
      </c>
      <c r="Q44" s="3">
        <v>51</v>
      </c>
    </row>
    <row r="45" spans="1:17" ht="17.100000000000001" customHeight="1" x14ac:dyDescent="0.35">
      <c r="A45" s="20"/>
      <c r="B45" s="4" t="s">
        <v>12</v>
      </c>
      <c r="C45" s="10">
        <v>20067</v>
      </c>
      <c r="D45" s="10">
        <v>5081</v>
      </c>
      <c r="E45" s="10">
        <v>3586</v>
      </c>
      <c r="F45" s="10">
        <v>1512</v>
      </c>
      <c r="G45" s="10">
        <v>1106</v>
      </c>
      <c r="H45" s="5">
        <f t="shared" si="99"/>
        <v>73.00613496932516</v>
      </c>
      <c r="I45" s="5">
        <f t="shared" si="100"/>
        <v>25.320177405690934</v>
      </c>
      <c r="J45" s="4">
        <f t="shared" si="101"/>
        <v>1023</v>
      </c>
      <c r="K45" s="3">
        <v>271</v>
      </c>
      <c r="L45" s="3">
        <v>131</v>
      </c>
      <c r="M45" s="3">
        <v>205</v>
      </c>
      <c r="N45" s="3">
        <v>128</v>
      </c>
      <c r="O45" s="3">
        <v>90</v>
      </c>
      <c r="P45" s="3">
        <v>117</v>
      </c>
      <c r="Q45" s="3">
        <v>81</v>
      </c>
    </row>
    <row r="46" spans="1:17" ht="17.100000000000001" customHeight="1" x14ac:dyDescent="0.35">
      <c r="A46" s="20"/>
      <c r="B46" s="4" t="s">
        <v>11</v>
      </c>
      <c r="C46" s="10">
        <v>12115</v>
      </c>
      <c r="D46" s="10">
        <v>3741</v>
      </c>
      <c r="E46" s="10">
        <v>2694</v>
      </c>
      <c r="F46" s="10">
        <v>1220</v>
      </c>
      <c r="G46" s="10">
        <v>757</v>
      </c>
      <c r="H46" s="5">
        <f t="shared" si="99"/>
        <v>73.385300668151444</v>
      </c>
      <c r="I46" s="5">
        <f t="shared" si="100"/>
        <v>30.879075526207185</v>
      </c>
      <c r="J46" s="4">
        <f t="shared" si="101"/>
        <v>744</v>
      </c>
      <c r="K46" s="3">
        <v>177</v>
      </c>
      <c r="L46" s="3">
        <v>110</v>
      </c>
      <c r="M46" s="3">
        <v>153</v>
      </c>
      <c r="N46" s="3">
        <v>89</v>
      </c>
      <c r="O46" s="3">
        <v>67</v>
      </c>
      <c r="P46" s="3">
        <v>85</v>
      </c>
      <c r="Q46" s="3">
        <v>63</v>
      </c>
    </row>
    <row r="47" spans="1:17" ht="17.100000000000001" customHeight="1" x14ac:dyDescent="0.35">
      <c r="A47" s="20"/>
      <c r="B47" s="4" t="s">
        <v>10</v>
      </c>
      <c r="C47" s="10">
        <v>11304</v>
      </c>
      <c r="D47" s="10">
        <v>3574</v>
      </c>
      <c r="E47" s="10">
        <v>2529</v>
      </c>
      <c r="F47" s="10">
        <v>1082</v>
      </c>
      <c r="G47" s="10">
        <v>786</v>
      </c>
      <c r="H47" s="5">
        <f t="shared" si="99"/>
        <v>73.863187030446824</v>
      </c>
      <c r="I47" s="5">
        <f t="shared" si="100"/>
        <v>31.617126680820952</v>
      </c>
      <c r="J47" s="4">
        <f t="shared" si="101"/>
        <v>767</v>
      </c>
      <c r="K47" s="3">
        <v>181</v>
      </c>
      <c r="L47" s="3">
        <v>106</v>
      </c>
      <c r="M47" s="3">
        <v>152</v>
      </c>
      <c r="N47" s="3">
        <v>97</v>
      </c>
      <c r="O47" s="3">
        <v>91</v>
      </c>
      <c r="P47" s="3">
        <v>76</v>
      </c>
      <c r="Q47" s="3">
        <v>64</v>
      </c>
    </row>
    <row r="48" spans="1:17" ht="17.100000000000001" customHeight="1" x14ac:dyDescent="0.35">
      <c r="A48" s="20"/>
      <c r="B48" s="9" t="s">
        <v>1</v>
      </c>
      <c r="C48" s="7">
        <f t="shared" ref="C48" si="125">SUM(C44:C47)</f>
        <v>53696</v>
      </c>
      <c r="D48" s="7">
        <f t="shared" ref="D48" si="126">SUM(D44:D47)</f>
        <v>15218</v>
      </c>
      <c r="E48" s="7">
        <f t="shared" ref="E48" si="127">SUM(E44:E47)</f>
        <v>10790</v>
      </c>
      <c r="F48" s="7">
        <f t="shared" ref="F48" si="128">SUM(F44:F47)</f>
        <v>4622</v>
      </c>
      <c r="G48" s="7">
        <f t="shared" ref="G48" si="129">SUM(G44:G47)</f>
        <v>3276</v>
      </c>
      <c r="H48" s="8">
        <f t="shared" si="99"/>
        <v>73.197405004633922</v>
      </c>
      <c r="I48" s="8">
        <f t="shared" si="100"/>
        <v>28.341030989272941</v>
      </c>
      <c r="J48" s="7">
        <f t="shared" si="101"/>
        <v>3085</v>
      </c>
      <c r="K48" s="7">
        <f t="shared" ref="K48" si="130">SUM(K44:K47)</f>
        <v>786</v>
      </c>
      <c r="L48" s="7">
        <f t="shared" ref="L48" si="131">SUM(L44:L47)</f>
        <v>414</v>
      </c>
      <c r="M48" s="7">
        <f t="shared" ref="M48" si="132">SUM(M44:M47)</f>
        <v>629</v>
      </c>
      <c r="N48" s="7">
        <f t="shared" ref="N48" si="133">SUM(N44:N47)</f>
        <v>380</v>
      </c>
      <c r="O48" s="7">
        <f t="shared" ref="O48" si="134">SUM(O44:O47)</f>
        <v>294</v>
      </c>
      <c r="P48" s="7">
        <f t="shared" ref="P48" si="135">SUM(P44:P47)</f>
        <v>323</v>
      </c>
      <c r="Q48" s="7">
        <f t="shared" ref="Q48" si="136">SUM(Q44:Q47)</f>
        <v>259</v>
      </c>
    </row>
    <row r="49" spans="1:17" ht="17.100000000000001" customHeight="1" x14ac:dyDescent="0.35">
      <c r="A49" s="20" t="s">
        <v>9</v>
      </c>
      <c r="B49" s="4" t="s">
        <v>8</v>
      </c>
      <c r="C49" s="10">
        <v>1086</v>
      </c>
      <c r="D49" s="10">
        <v>566</v>
      </c>
      <c r="E49" s="10">
        <v>380</v>
      </c>
      <c r="F49" s="10">
        <v>146</v>
      </c>
      <c r="G49" s="10">
        <v>121</v>
      </c>
      <c r="H49" s="5">
        <f t="shared" si="99"/>
        <v>70.263157894736835</v>
      </c>
      <c r="I49" s="5">
        <f t="shared" si="100"/>
        <v>52.117863720073665</v>
      </c>
      <c r="J49" s="4">
        <f t="shared" si="101"/>
        <v>125</v>
      </c>
      <c r="K49" s="3">
        <v>31</v>
      </c>
      <c r="L49" s="3">
        <v>13</v>
      </c>
      <c r="M49" s="3">
        <v>33</v>
      </c>
      <c r="N49" s="3">
        <v>16</v>
      </c>
      <c r="O49" s="3">
        <v>8</v>
      </c>
      <c r="P49" s="3">
        <v>16</v>
      </c>
      <c r="Q49" s="3">
        <v>8</v>
      </c>
    </row>
    <row r="50" spans="1:17" ht="17.100000000000001" customHeight="1" x14ac:dyDescent="0.35">
      <c r="A50" s="20"/>
      <c r="B50" s="4" t="s">
        <v>7</v>
      </c>
      <c r="C50" s="10">
        <v>814</v>
      </c>
      <c r="D50" s="10">
        <v>470</v>
      </c>
      <c r="E50" s="10">
        <v>330</v>
      </c>
      <c r="F50" s="10">
        <v>157</v>
      </c>
      <c r="G50" s="10">
        <v>84</v>
      </c>
      <c r="H50" s="5">
        <f t="shared" si="99"/>
        <v>73.030303030303031</v>
      </c>
      <c r="I50" s="5">
        <f t="shared" si="100"/>
        <v>57.739557739557732</v>
      </c>
      <c r="J50" s="4">
        <f t="shared" si="101"/>
        <v>138</v>
      </c>
      <c r="K50" s="3">
        <v>23</v>
      </c>
      <c r="L50" s="3">
        <v>21</v>
      </c>
      <c r="M50" s="3">
        <v>22</v>
      </c>
      <c r="N50" s="3">
        <v>19</v>
      </c>
      <c r="O50" s="3">
        <v>13</v>
      </c>
      <c r="P50" s="3">
        <v>23</v>
      </c>
      <c r="Q50" s="3">
        <v>17</v>
      </c>
    </row>
    <row r="51" spans="1:17" ht="17.100000000000001" customHeight="1" x14ac:dyDescent="0.35">
      <c r="A51" s="20"/>
      <c r="B51" s="4" t="s">
        <v>6</v>
      </c>
      <c r="C51" s="10">
        <v>1849</v>
      </c>
      <c r="D51" s="10">
        <v>753</v>
      </c>
      <c r="E51" s="10">
        <v>530</v>
      </c>
      <c r="F51" s="10">
        <v>215</v>
      </c>
      <c r="G51" s="10">
        <v>149</v>
      </c>
      <c r="H51" s="5">
        <f t="shared" si="99"/>
        <v>68.679245283018858</v>
      </c>
      <c r="I51" s="5">
        <f t="shared" si="100"/>
        <v>40.724716062736618</v>
      </c>
      <c r="J51" s="4">
        <f t="shared" si="101"/>
        <v>192</v>
      </c>
      <c r="K51" s="3">
        <v>38</v>
      </c>
      <c r="L51" s="3">
        <v>23</v>
      </c>
      <c r="M51" s="3">
        <v>41</v>
      </c>
      <c r="N51" s="3">
        <v>25</v>
      </c>
      <c r="O51" s="3">
        <v>18</v>
      </c>
      <c r="P51" s="3">
        <v>28</v>
      </c>
      <c r="Q51" s="3">
        <v>19</v>
      </c>
    </row>
    <row r="52" spans="1:17" ht="17.100000000000001" customHeight="1" x14ac:dyDescent="0.35">
      <c r="A52" s="20"/>
      <c r="B52" s="4" t="s">
        <v>5</v>
      </c>
      <c r="C52" s="10">
        <v>1992</v>
      </c>
      <c r="D52" s="10">
        <v>824</v>
      </c>
      <c r="E52" s="10">
        <v>562</v>
      </c>
      <c r="F52" s="10">
        <v>230</v>
      </c>
      <c r="G52" s="10">
        <v>168</v>
      </c>
      <c r="H52" s="5">
        <f t="shared" si="99"/>
        <v>70.818505338078296</v>
      </c>
      <c r="I52" s="5">
        <f t="shared" si="100"/>
        <v>41.365461847389554</v>
      </c>
      <c r="J52" s="4">
        <f t="shared" si="101"/>
        <v>190</v>
      </c>
      <c r="K52" s="3">
        <v>39</v>
      </c>
      <c r="L52" s="3">
        <v>27</v>
      </c>
      <c r="M52" s="3">
        <v>34</v>
      </c>
      <c r="N52" s="3">
        <v>27</v>
      </c>
      <c r="O52" s="3">
        <v>16</v>
      </c>
      <c r="P52" s="3">
        <v>24</v>
      </c>
      <c r="Q52" s="3">
        <v>23</v>
      </c>
    </row>
    <row r="53" spans="1:17" ht="17.100000000000001" customHeight="1" x14ac:dyDescent="0.35">
      <c r="A53" s="20"/>
      <c r="B53" s="4" t="s">
        <v>4</v>
      </c>
      <c r="C53" s="10">
        <v>7815</v>
      </c>
      <c r="D53" s="10">
        <v>2564</v>
      </c>
      <c r="E53" s="10">
        <v>1833</v>
      </c>
      <c r="F53" s="10">
        <v>823</v>
      </c>
      <c r="G53" s="10">
        <v>518</v>
      </c>
      <c r="H53" s="5">
        <f t="shared" si="99"/>
        <v>73.158756137479543</v>
      </c>
      <c r="I53" s="5">
        <f t="shared" si="100"/>
        <v>32.808701215611002</v>
      </c>
      <c r="J53" s="4">
        <f t="shared" si="101"/>
        <v>554</v>
      </c>
      <c r="K53" s="3">
        <v>141</v>
      </c>
      <c r="L53" s="3">
        <v>60</v>
      </c>
      <c r="M53" s="3">
        <v>124</v>
      </c>
      <c r="N53" s="3">
        <v>73</v>
      </c>
      <c r="O53" s="3">
        <v>54</v>
      </c>
      <c r="P53" s="3">
        <v>49</v>
      </c>
      <c r="Q53" s="3">
        <v>53</v>
      </c>
    </row>
    <row r="54" spans="1:17" ht="17.100000000000001" customHeight="1" x14ac:dyDescent="0.35">
      <c r="A54" s="20"/>
      <c r="B54" s="4" t="s">
        <v>3</v>
      </c>
      <c r="C54" s="10">
        <v>5465</v>
      </c>
      <c r="D54" s="10">
        <v>1897</v>
      </c>
      <c r="E54" s="10">
        <v>1323</v>
      </c>
      <c r="F54" s="10">
        <v>560</v>
      </c>
      <c r="G54" s="10">
        <v>394</v>
      </c>
      <c r="H54" s="5">
        <f t="shared" si="99"/>
        <v>72.10884353741497</v>
      </c>
      <c r="I54" s="5">
        <f t="shared" si="100"/>
        <v>34.711802378774017</v>
      </c>
      <c r="J54" s="4">
        <f t="shared" si="101"/>
        <v>407</v>
      </c>
      <c r="K54" s="3">
        <v>89</v>
      </c>
      <c r="L54" s="3">
        <v>55</v>
      </c>
      <c r="M54" s="3">
        <v>86</v>
      </c>
      <c r="N54" s="3">
        <v>47</v>
      </c>
      <c r="O54" s="3">
        <v>30</v>
      </c>
      <c r="P54" s="3">
        <v>59</v>
      </c>
      <c r="Q54" s="3">
        <v>41</v>
      </c>
    </row>
    <row r="55" spans="1:17" ht="17.100000000000001" customHeight="1" x14ac:dyDescent="0.35">
      <c r="A55" s="20"/>
      <c r="B55" s="4" t="s">
        <v>2</v>
      </c>
      <c r="C55" s="10">
        <v>6974</v>
      </c>
      <c r="D55" s="10">
        <v>2454</v>
      </c>
      <c r="E55" s="10">
        <v>1680</v>
      </c>
      <c r="F55" s="10">
        <v>654</v>
      </c>
      <c r="G55" s="10">
        <v>528</v>
      </c>
      <c r="H55" s="5">
        <f t="shared" si="99"/>
        <v>70.357142857142861</v>
      </c>
      <c r="I55" s="5">
        <f t="shared" si="100"/>
        <v>35.187840550616578</v>
      </c>
      <c r="J55" s="4">
        <f t="shared" si="101"/>
        <v>492</v>
      </c>
      <c r="K55" s="3">
        <v>132</v>
      </c>
      <c r="L55" s="3">
        <v>56</v>
      </c>
      <c r="M55" s="3">
        <v>103</v>
      </c>
      <c r="N55" s="3">
        <v>60</v>
      </c>
      <c r="O55" s="3">
        <v>43</v>
      </c>
      <c r="P55" s="3">
        <v>60</v>
      </c>
      <c r="Q55" s="3">
        <v>38</v>
      </c>
    </row>
    <row r="56" spans="1:17" ht="17.100000000000001" customHeight="1" x14ac:dyDescent="0.35">
      <c r="A56" s="20"/>
      <c r="B56" s="9" t="s">
        <v>1</v>
      </c>
      <c r="C56" s="18">
        <f>SUM(C49:C55)</f>
        <v>25995</v>
      </c>
      <c r="D56" s="18">
        <f>SUM(D49:D55)</f>
        <v>9528</v>
      </c>
      <c r="E56" s="18">
        <f>SUM(E49:E55)</f>
        <v>6638</v>
      </c>
      <c r="F56" s="18">
        <f>SUM(F49:F55)</f>
        <v>2785</v>
      </c>
      <c r="G56" s="18">
        <f>SUM(G49:G55)</f>
        <v>1962</v>
      </c>
      <c r="H56" s="8">
        <f t="shared" si="99"/>
        <v>71.512503766194641</v>
      </c>
      <c r="I56" s="8">
        <f t="shared" si="100"/>
        <v>36.653202538949799</v>
      </c>
      <c r="J56" s="7">
        <f t="shared" si="101"/>
        <v>2098</v>
      </c>
      <c r="K56" s="7">
        <f t="shared" ref="K56:Q56" si="137">SUM(K49:K55)</f>
        <v>493</v>
      </c>
      <c r="L56" s="7">
        <f t="shared" si="137"/>
        <v>255</v>
      </c>
      <c r="M56" s="7">
        <f t="shared" si="137"/>
        <v>443</v>
      </c>
      <c r="N56" s="7">
        <f t="shared" si="137"/>
        <v>267</v>
      </c>
      <c r="O56" s="7">
        <f t="shared" si="137"/>
        <v>182</v>
      </c>
      <c r="P56" s="7">
        <f t="shared" si="137"/>
        <v>259</v>
      </c>
      <c r="Q56" s="7">
        <f t="shared" si="137"/>
        <v>199</v>
      </c>
    </row>
    <row r="57" spans="1:17" ht="17.100000000000001" customHeight="1" x14ac:dyDescent="0.35">
      <c r="A57" s="6"/>
      <c r="B57" s="4" t="s">
        <v>0</v>
      </c>
      <c r="C57" s="3">
        <f>SUM(C56,C48,C43,C41,C36,C33,C30,C27,C24,C19,C16,C11)</f>
        <v>508363</v>
      </c>
      <c r="D57" s="3">
        <f t="shared" ref="D57:G57" si="138">SUM(D56,D48,D43,D41,D36,D33,D30,D27,D24,D19,D16,D11)</f>
        <v>143407</v>
      </c>
      <c r="E57" s="3">
        <f t="shared" si="138"/>
        <v>104086</v>
      </c>
      <c r="F57" s="3">
        <f t="shared" si="138"/>
        <v>49059</v>
      </c>
      <c r="G57" s="3">
        <f t="shared" si="138"/>
        <v>28754</v>
      </c>
      <c r="H57" s="5">
        <f t="shared" si="99"/>
        <v>74.758372883961343</v>
      </c>
      <c r="I57" s="5">
        <f t="shared" si="100"/>
        <v>28.209566785938396</v>
      </c>
      <c r="J57" s="4">
        <f t="shared" si="101"/>
        <v>31514</v>
      </c>
      <c r="K57" s="3">
        <f>SUM(K56,K48,K43,K41,K36,K33,K30,K27,K24,K19,K16,K11)</f>
        <v>7798</v>
      </c>
      <c r="L57" s="3">
        <f t="shared" ref="L57:Q57" si="139">SUM(L56,L48,L43,L41,L36,L33,L30,L27,L24,L19,L16,L11)</f>
        <v>4055</v>
      </c>
      <c r="M57" s="3">
        <f t="shared" si="139"/>
        <v>6881</v>
      </c>
      <c r="N57" s="3">
        <f t="shared" si="139"/>
        <v>3759</v>
      </c>
      <c r="O57" s="3">
        <f t="shared" si="139"/>
        <v>3152</v>
      </c>
      <c r="P57" s="3">
        <f t="shared" si="139"/>
        <v>3164</v>
      </c>
      <c r="Q57" s="3">
        <f t="shared" si="139"/>
        <v>2705</v>
      </c>
    </row>
  </sheetData>
  <mergeCells count="12">
    <mergeCell ref="A44:A48"/>
    <mergeCell ref="A49:A56"/>
    <mergeCell ref="A28:A30"/>
    <mergeCell ref="A31:A33"/>
    <mergeCell ref="A34:A36"/>
    <mergeCell ref="A37:A41"/>
    <mergeCell ref="A42:A43"/>
    <mergeCell ref="A5:A11"/>
    <mergeCell ref="A12:A16"/>
    <mergeCell ref="A17:A19"/>
    <mergeCell ref="A20:A24"/>
    <mergeCell ref="A25:A27"/>
  </mergeCells>
  <phoneticPr fontId="3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完成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2021-05-10T01:53:17Z</dcterms:created>
  <dcterms:modified xsi:type="dcterms:W3CDTF">2021-05-10T01:53:37Z</dcterms:modified>
</cp:coreProperties>
</file>