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B58D8F6B-2C5B-4F4F-8A20-C158B766FC67}" xr6:coauthVersionLast="36" xr6:coauthVersionMax="36" xr10:uidLastSave="{00000000-0000-0000-0000-000000000000}"/>
  <bookViews>
    <workbookView xWindow="0" yWindow="0" windowWidth="20490" windowHeight="7395" xr2:uid="{00000000-000D-0000-FFFF-FFFF00000000}"/>
  </bookViews>
  <sheets>
    <sheet name="完成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7" i="1" l="1"/>
  <c r="H57" i="1"/>
  <c r="Q56" i="1"/>
  <c r="P56" i="1"/>
  <c r="O56" i="1"/>
  <c r="N56" i="1"/>
  <c r="M56" i="1"/>
  <c r="L56" i="1"/>
  <c r="K56" i="1"/>
  <c r="G56" i="1"/>
  <c r="F56" i="1"/>
  <c r="E56" i="1"/>
  <c r="D56" i="1"/>
  <c r="C56" i="1"/>
  <c r="I56" i="1" s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Q48" i="1"/>
  <c r="P48" i="1"/>
  <c r="O48" i="1"/>
  <c r="N48" i="1"/>
  <c r="M48" i="1"/>
  <c r="L48" i="1"/>
  <c r="K48" i="1"/>
  <c r="G48" i="1"/>
  <c r="F48" i="1"/>
  <c r="E48" i="1"/>
  <c r="H48" i="1" s="1"/>
  <c r="D48" i="1"/>
  <c r="I48" i="1" s="1"/>
  <c r="C48" i="1"/>
  <c r="J47" i="1"/>
  <c r="I47" i="1"/>
  <c r="H47" i="1"/>
  <c r="J46" i="1"/>
  <c r="I46" i="1"/>
  <c r="H46" i="1"/>
  <c r="J45" i="1"/>
  <c r="I45" i="1"/>
  <c r="H45" i="1"/>
  <c r="J44" i="1"/>
  <c r="I44" i="1"/>
  <c r="H44" i="1"/>
  <c r="Q43" i="1"/>
  <c r="P43" i="1"/>
  <c r="O43" i="1"/>
  <c r="N43" i="1"/>
  <c r="M43" i="1"/>
  <c r="L43" i="1"/>
  <c r="K43" i="1"/>
  <c r="J43" i="1" s="1"/>
  <c r="G43" i="1"/>
  <c r="F43" i="1"/>
  <c r="H43" i="1" s="1"/>
  <c r="E43" i="1"/>
  <c r="D43" i="1"/>
  <c r="C43" i="1"/>
  <c r="I43" i="1" s="1"/>
  <c r="J42" i="1"/>
  <c r="I42" i="1"/>
  <c r="H42" i="1"/>
  <c r="Q41" i="1"/>
  <c r="P41" i="1"/>
  <c r="O41" i="1"/>
  <c r="N41" i="1"/>
  <c r="M41" i="1"/>
  <c r="L41" i="1"/>
  <c r="K41" i="1"/>
  <c r="J41" i="1" s="1"/>
  <c r="G41" i="1"/>
  <c r="F41" i="1"/>
  <c r="H41" i="1" s="1"/>
  <c r="E41" i="1"/>
  <c r="D41" i="1"/>
  <c r="C41" i="1"/>
  <c r="I41" i="1" s="1"/>
  <c r="J40" i="1"/>
  <c r="I40" i="1"/>
  <c r="H40" i="1"/>
  <c r="J39" i="1"/>
  <c r="I39" i="1"/>
  <c r="H39" i="1"/>
  <c r="J38" i="1"/>
  <c r="I38" i="1"/>
  <c r="H38" i="1"/>
  <c r="J37" i="1"/>
  <c r="I37" i="1"/>
  <c r="H37" i="1"/>
  <c r="Q36" i="1"/>
  <c r="P36" i="1"/>
  <c r="O36" i="1"/>
  <c r="N36" i="1"/>
  <c r="M36" i="1"/>
  <c r="L36" i="1"/>
  <c r="K36" i="1"/>
  <c r="G36" i="1"/>
  <c r="F36" i="1"/>
  <c r="E36" i="1"/>
  <c r="D36" i="1"/>
  <c r="C36" i="1"/>
  <c r="I36" i="1" s="1"/>
  <c r="J35" i="1"/>
  <c r="I35" i="1"/>
  <c r="H35" i="1"/>
  <c r="J34" i="1"/>
  <c r="I34" i="1"/>
  <c r="H34" i="1"/>
  <c r="Q33" i="1"/>
  <c r="P33" i="1"/>
  <c r="O33" i="1"/>
  <c r="N33" i="1"/>
  <c r="M33" i="1"/>
  <c r="L33" i="1"/>
  <c r="K33" i="1"/>
  <c r="G33" i="1"/>
  <c r="F33" i="1"/>
  <c r="H33" i="1" s="1"/>
  <c r="E33" i="1"/>
  <c r="D33" i="1"/>
  <c r="C33" i="1"/>
  <c r="I33" i="1" s="1"/>
  <c r="J32" i="1"/>
  <c r="I32" i="1"/>
  <c r="H32" i="1"/>
  <c r="J31" i="1"/>
  <c r="I31" i="1"/>
  <c r="H31" i="1"/>
  <c r="Q30" i="1"/>
  <c r="P30" i="1"/>
  <c r="O30" i="1"/>
  <c r="N30" i="1"/>
  <c r="M30" i="1"/>
  <c r="L30" i="1"/>
  <c r="K30" i="1"/>
  <c r="K57" i="1" s="1"/>
  <c r="G30" i="1"/>
  <c r="F30" i="1"/>
  <c r="E30" i="1"/>
  <c r="D30" i="1"/>
  <c r="C30" i="1"/>
  <c r="J29" i="1"/>
  <c r="I29" i="1"/>
  <c r="H29" i="1"/>
  <c r="J28" i="1"/>
  <c r="I28" i="1"/>
  <c r="H28" i="1"/>
  <c r="Q27" i="1"/>
  <c r="P27" i="1"/>
  <c r="O27" i="1"/>
  <c r="N27" i="1"/>
  <c r="M27" i="1"/>
  <c r="L27" i="1"/>
  <c r="K27" i="1"/>
  <c r="G27" i="1"/>
  <c r="H27" i="1" s="1"/>
  <c r="F27" i="1"/>
  <c r="E27" i="1"/>
  <c r="D27" i="1"/>
  <c r="C27" i="1"/>
  <c r="I27" i="1" s="1"/>
  <c r="J26" i="1"/>
  <c r="I26" i="1"/>
  <c r="H26" i="1"/>
  <c r="J25" i="1"/>
  <c r="I25" i="1"/>
  <c r="H25" i="1"/>
  <c r="Q24" i="1"/>
  <c r="P24" i="1"/>
  <c r="O24" i="1"/>
  <c r="N24" i="1"/>
  <c r="M24" i="1"/>
  <c r="L24" i="1"/>
  <c r="K24" i="1"/>
  <c r="G24" i="1"/>
  <c r="F24" i="1"/>
  <c r="E24" i="1"/>
  <c r="D24" i="1"/>
  <c r="C24" i="1"/>
  <c r="I24" i="1" s="1"/>
  <c r="J23" i="1"/>
  <c r="I23" i="1"/>
  <c r="H23" i="1"/>
  <c r="J22" i="1"/>
  <c r="I22" i="1"/>
  <c r="H22" i="1"/>
  <c r="J21" i="1"/>
  <c r="I21" i="1"/>
  <c r="H21" i="1"/>
  <c r="J20" i="1"/>
  <c r="I20" i="1"/>
  <c r="H20" i="1"/>
  <c r="Q19" i="1"/>
  <c r="P19" i="1"/>
  <c r="O19" i="1"/>
  <c r="N19" i="1"/>
  <c r="M19" i="1"/>
  <c r="L19" i="1"/>
  <c r="K19" i="1"/>
  <c r="G19" i="1"/>
  <c r="H19" i="1" s="1"/>
  <c r="F19" i="1"/>
  <c r="E19" i="1"/>
  <c r="D19" i="1"/>
  <c r="C19" i="1"/>
  <c r="I19" i="1" s="1"/>
  <c r="J18" i="1"/>
  <c r="I18" i="1"/>
  <c r="H18" i="1"/>
  <c r="J17" i="1"/>
  <c r="I17" i="1"/>
  <c r="H17" i="1"/>
  <c r="Q16" i="1"/>
  <c r="P16" i="1"/>
  <c r="O16" i="1"/>
  <c r="N16" i="1"/>
  <c r="M16" i="1"/>
  <c r="L16" i="1"/>
  <c r="K16" i="1"/>
  <c r="G16" i="1"/>
  <c r="F16" i="1"/>
  <c r="E16" i="1"/>
  <c r="D16" i="1"/>
  <c r="C16" i="1"/>
  <c r="I16" i="1" s="1"/>
  <c r="J15" i="1"/>
  <c r="I15" i="1"/>
  <c r="H15" i="1"/>
  <c r="J14" i="1"/>
  <c r="I14" i="1"/>
  <c r="H14" i="1"/>
  <c r="J13" i="1"/>
  <c r="I13" i="1"/>
  <c r="H13" i="1"/>
  <c r="J12" i="1"/>
  <c r="I12" i="1"/>
  <c r="H12" i="1"/>
  <c r="Q11" i="1"/>
  <c r="P11" i="1"/>
  <c r="O11" i="1"/>
  <c r="N11" i="1"/>
  <c r="M11" i="1"/>
  <c r="L11" i="1"/>
  <c r="K11" i="1"/>
  <c r="G11" i="1"/>
  <c r="H11" i="1" s="1"/>
  <c r="F11" i="1"/>
  <c r="E11" i="1"/>
  <c r="D11" i="1"/>
  <c r="C11" i="1"/>
  <c r="I11" i="1" s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P57" i="1" l="1"/>
  <c r="Q57" i="1"/>
  <c r="J11" i="1"/>
  <c r="J19" i="1"/>
  <c r="J27" i="1"/>
  <c r="H30" i="1"/>
  <c r="J33" i="1"/>
  <c r="H36" i="1"/>
  <c r="J48" i="1"/>
  <c r="N57" i="1"/>
  <c r="L57" i="1"/>
  <c r="J57" i="1" s="1"/>
  <c r="M57" i="1"/>
  <c r="H16" i="1"/>
  <c r="J16" i="1"/>
  <c r="H24" i="1"/>
  <c r="J24" i="1"/>
  <c r="I30" i="1"/>
  <c r="J36" i="1"/>
  <c r="H56" i="1"/>
  <c r="O57" i="1"/>
  <c r="J30" i="1"/>
  <c r="J56" i="1"/>
</calcChain>
</file>

<file path=xl/sharedStrings.xml><?xml version="1.0" encoding="utf-8"?>
<sst xmlns="http://schemas.openxmlformats.org/spreadsheetml/2006/main" count="84" uniqueCount="73">
  <si>
    <t>地区別高齢者人口・認定者数</t>
    <rPh sb="0" eb="2">
      <t>チク</t>
    </rPh>
    <rPh sb="2" eb="3">
      <t>ベツ</t>
    </rPh>
    <rPh sb="3" eb="6">
      <t>コウレイシャ</t>
    </rPh>
    <rPh sb="6" eb="8">
      <t>ジンコウ</t>
    </rPh>
    <rPh sb="9" eb="11">
      <t>ニンテイ</t>
    </rPh>
    <rPh sb="11" eb="12">
      <t>シャ</t>
    </rPh>
    <rPh sb="12" eb="13">
      <t>スウ</t>
    </rPh>
    <phoneticPr fontId="3"/>
  </si>
  <si>
    <t>令和２年４月１日現在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</si>
  <si>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包括</t>
    <rPh sb="0" eb="2">
      <t>ホウカツ</t>
    </rPh>
    <phoneticPr fontId="3"/>
  </si>
  <si>
    <t>圏域</t>
    <rPh sb="0" eb="2">
      <t>ケンイキ</t>
    </rPh>
    <phoneticPr fontId="3"/>
  </si>
  <si>
    <t>人口</t>
    <rPh sb="0" eb="2">
      <t>ジンコウ</t>
    </rPh>
    <phoneticPr fontId="4"/>
  </si>
  <si>
    <t>高齢者
人口</t>
    <rPh sb="0" eb="3">
      <t>コウレイシャ</t>
    </rPh>
    <rPh sb="4" eb="6">
      <t>ジンコウ</t>
    </rPh>
    <phoneticPr fontId="4"/>
  </si>
  <si>
    <t>A
高齢者のいる世帯</t>
    <rPh sb="2" eb="5">
      <t>コウレイシャ</t>
    </rPh>
    <rPh sb="8" eb="10">
      <t>セタイ</t>
    </rPh>
    <phoneticPr fontId="4"/>
  </si>
  <si>
    <t>B
高齢者単身世帯</t>
    <rPh sb="2" eb="5">
      <t>コウレイシャ</t>
    </rPh>
    <rPh sb="5" eb="7">
      <t>タンシン</t>
    </rPh>
    <rPh sb="7" eb="9">
      <t>セタイ</t>
    </rPh>
    <phoneticPr fontId="4"/>
  </si>
  <si>
    <t>C
高齢者夫婦世帯</t>
    <rPh sb="2" eb="5">
      <t>コウレイシャ</t>
    </rPh>
    <rPh sb="5" eb="7">
      <t>フウフ</t>
    </rPh>
    <rPh sb="7" eb="9">
      <t>セタイ</t>
    </rPh>
    <phoneticPr fontId="4"/>
  </si>
  <si>
    <t>指標
B+C/A</t>
    <rPh sb="0" eb="2">
      <t>シヒョウ</t>
    </rPh>
    <phoneticPr fontId="3"/>
  </si>
  <si>
    <t>高齢化率</t>
    <rPh sb="0" eb="3">
      <t>コウレイカ</t>
    </rPh>
    <rPh sb="3" eb="4">
      <t>リツ</t>
    </rPh>
    <phoneticPr fontId="3"/>
  </si>
  <si>
    <t>認定者数</t>
    <rPh sb="0" eb="2">
      <t>ニンテイ</t>
    </rPh>
    <rPh sb="2" eb="3">
      <t>シャ</t>
    </rPh>
    <rPh sb="3" eb="4">
      <t>スウ</t>
    </rPh>
    <phoneticPr fontId="3"/>
  </si>
  <si>
    <t>要支援
1</t>
    <rPh sb="0" eb="3">
      <t>ヨウシエン</t>
    </rPh>
    <phoneticPr fontId="3"/>
  </si>
  <si>
    <t>要支援
2</t>
    <rPh sb="0" eb="3">
      <t>ヨウシエン</t>
    </rPh>
    <phoneticPr fontId="3"/>
  </si>
  <si>
    <t>要介護
1</t>
    <rPh sb="0" eb="3">
      <t>ヨウカイゴ</t>
    </rPh>
    <phoneticPr fontId="3"/>
  </si>
  <si>
    <t>要介護
2</t>
    <rPh sb="0" eb="3">
      <t>ヨウカイゴ</t>
    </rPh>
    <phoneticPr fontId="3"/>
  </si>
  <si>
    <t>要介護
3</t>
    <rPh sb="0" eb="3">
      <t>ヨウカイゴ</t>
    </rPh>
    <phoneticPr fontId="3"/>
  </si>
  <si>
    <t>要介護
4</t>
    <rPh sb="0" eb="3">
      <t>ヨウカイゴ</t>
    </rPh>
    <phoneticPr fontId="3"/>
  </si>
  <si>
    <t>要介護
5</t>
    <rPh sb="0" eb="3">
      <t>ヨウカイゴ</t>
    </rPh>
    <phoneticPr fontId="3"/>
  </si>
  <si>
    <t>桑原
・
道後</t>
    <rPh sb="0" eb="2">
      <t>クワバラ</t>
    </rPh>
    <rPh sb="5" eb="7">
      <t>ドウゴ</t>
    </rPh>
    <phoneticPr fontId="3"/>
  </si>
  <si>
    <t>道後</t>
  </si>
  <si>
    <t>湯築</t>
  </si>
  <si>
    <t>桑原</t>
  </si>
  <si>
    <t>五明</t>
  </si>
  <si>
    <t>伊台</t>
  </si>
  <si>
    <t>湯山</t>
  </si>
  <si>
    <t>計</t>
    <rPh sb="0" eb="1">
      <t>ケイ</t>
    </rPh>
    <phoneticPr fontId="3"/>
  </si>
  <si>
    <t>石井
・
浮穴
・
久谷</t>
    <rPh sb="0" eb="2">
      <t>イシイ</t>
    </rPh>
    <rPh sb="5" eb="6">
      <t>ウ</t>
    </rPh>
    <rPh sb="6" eb="7">
      <t>アナ</t>
    </rPh>
    <rPh sb="10" eb="12">
      <t>クタニ</t>
    </rPh>
    <phoneticPr fontId="3"/>
  </si>
  <si>
    <t>浮穴</t>
  </si>
  <si>
    <t>石井東</t>
  </si>
  <si>
    <t>石井西</t>
  </si>
  <si>
    <t>久谷</t>
    <rPh sb="0" eb="2">
      <t>クタニ</t>
    </rPh>
    <phoneticPr fontId="3"/>
  </si>
  <si>
    <t>小野
・
久米</t>
    <rPh sb="0" eb="2">
      <t>オノ</t>
    </rPh>
    <rPh sb="5" eb="7">
      <t>クメ</t>
    </rPh>
    <phoneticPr fontId="3"/>
  </si>
  <si>
    <t>久米</t>
  </si>
  <si>
    <t>小野</t>
  </si>
  <si>
    <t>東
・
拓南</t>
    <rPh sb="0" eb="1">
      <t>ヒガシ</t>
    </rPh>
    <rPh sb="4" eb="6">
      <t>タクナン</t>
    </rPh>
    <phoneticPr fontId="3"/>
  </si>
  <si>
    <t>番町</t>
  </si>
  <si>
    <t>東雲</t>
  </si>
  <si>
    <t>八坂</t>
  </si>
  <si>
    <t>素鵞</t>
  </si>
  <si>
    <t>雄郡
・
新玉</t>
    <rPh sb="0" eb="2">
      <t>ユウグン</t>
    </rPh>
    <rPh sb="5" eb="7">
      <t>アラタマ</t>
    </rPh>
    <phoneticPr fontId="3"/>
  </si>
  <si>
    <t>雄郡</t>
  </si>
  <si>
    <t>新玉</t>
  </si>
  <si>
    <t>味酒
・
清水</t>
    <rPh sb="0" eb="1">
      <t>アジ</t>
    </rPh>
    <rPh sb="1" eb="2">
      <t>サケ</t>
    </rPh>
    <rPh sb="5" eb="7">
      <t>シミズ</t>
    </rPh>
    <phoneticPr fontId="3"/>
  </si>
  <si>
    <t>清水</t>
  </si>
  <si>
    <t>味酒</t>
  </si>
  <si>
    <t>垣生
・
余土</t>
    <rPh sb="0" eb="2">
      <t>ハブ</t>
    </rPh>
    <rPh sb="5" eb="7">
      <t>ヨド</t>
    </rPh>
    <phoneticPr fontId="3"/>
  </si>
  <si>
    <t>余土</t>
  </si>
  <si>
    <t>垣生</t>
  </si>
  <si>
    <t>生石
・
味生</t>
    <rPh sb="0" eb="1">
      <t>ウ</t>
    </rPh>
    <rPh sb="1" eb="2">
      <t>イシ</t>
    </rPh>
    <rPh sb="5" eb="7">
      <t>ミブ</t>
    </rPh>
    <phoneticPr fontId="3"/>
  </si>
  <si>
    <t>生石</t>
  </si>
  <si>
    <t>味生</t>
  </si>
  <si>
    <t>三津浜</t>
    <rPh sb="0" eb="3">
      <t>ミツハマ</t>
    </rPh>
    <phoneticPr fontId="3"/>
  </si>
  <si>
    <t>宮前</t>
  </si>
  <si>
    <t>三津浜</t>
  </si>
  <si>
    <t>高浜</t>
  </si>
  <si>
    <t>興居島</t>
    <rPh sb="0" eb="3">
      <t>ゴゴシマ</t>
    </rPh>
    <phoneticPr fontId="3"/>
  </si>
  <si>
    <t>中島</t>
    <rPh sb="0" eb="2">
      <t>ナカジマ</t>
    </rPh>
    <phoneticPr fontId="3"/>
  </si>
  <si>
    <t>中島</t>
  </si>
  <si>
    <t>城北</t>
    <rPh sb="0" eb="2">
      <t>ジョウホク</t>
    </rPh>
    <phoneticPr fontId="3"/>
  </si>
  <si>
    <t>潮見</t>
  </si>
  <si>
    <t>久枝</t>
  </si>
  <si>
    <t>和気</t>
  </si>
  <si>
    <t>堀江</t>
  </si>
  <si>
    <t>北条</t>
    <rPh sb="0" eb="2">
      <t>ホウジョウ</t>
    </rPh>
    <phoneticPr fontId="3"/>
  </si>
  <si>
    <t>浅海</t>
  </si>
  <si>
    <t>立岩</t>
  </si>
  <si>
    <t>難波</t>
  </si>
  <si>
    <t>正岡</t>
  </si>
  <si>
    <t>北条</t>
  </si>
  <si>
    <t>河野</t>
  </si>
  <si>
    <t>粟井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</si>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</sst>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&quot;%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38" fontId="5" fillId="0" borderId="0" xfId="1" applyFont="1" applyAlignment="1">
      <alignment vertical="center"/>
    </xf>
    <xf numFmtId="38" fontId="6" fillId="0" borderId="0" xfId="1" applyFont="1" applyAlignment="1"/>
    <xf numFmtId="38" fontId="7" fillId="0" borderId="0" xfId="1" applyFont="1" applyAlignment="1">
      <alignment vertical="center"/>
    </xf>
    <xf numFmtId="38" fontId="7" fillId="0" borderId="0" xfId="1" applyFont="1" applyAlignment="1"/>
    <xf numFmtId="38" fontId="7" fillId="2" borderId="1" xfId="1" applyFont="1" applyFill="1" applyBorder="1" applyAlignment="1">
      <alignment horizontal="center" vertical="center" wrapText="1"/>
    </xf>
    <xf numFmtId="38" fontId="7" fillId="3" borderId="1" xfId="1" applyFont="1" applyFill="1" applyBorder="1" applyAlignment="1">
      <alignment horizontal="center" vertical="center" wrapText="1"/>
    </xf>
    <xf numFmtId="38" fontId="8" fillId="3" borderId="1" xfId="1" applyFont="1" applyFill="1" applyBorder="1" applyAlignment="1">
      <alignment horizontal="center" vertical="center" wrapText="1"/>
    </xf>
    <xf numFmtId="38" fontId="8" fillId="2" borderId="1" xfId="1" applyFont="1" applyFill="1" applyBorder="1" applyAlignment="1">
      <alignment horizontal="center" vertical="center" wrapText="1"/>
    </xf>
    <xf numFmtId="38" fontId="7" fillId="0" borderId="0" xfId="1" applyFont="1" applyAlignment="1">
      <alignment horizontal="center" vertical="center" wrapText="1"/>
    </xf>
    <xf numFmtId="38" fontId="7" fillId="0" borderId="1" xfId="1" applyFont="1" applyBorder="1" applyAlignment="1"/>
    <xf numFmtId="176" fontId="7" fillId="0" borderId="1" xfId="1" applyNumberFormat="1" applyFont="1" applyBorder="1" applyAlignment="1"/>
    <xf numFmtId="38" fontId="7" fillId="0" borderId="1" xfId="1" applyFont="1" applyFill="1" applyBorder="1" applyAlignment="1"/>
    <xf numFmtId="38" fontId="7" fillId="2" borderId="1" xfId="1" applyFont="1" applyFill="1" applyBorder="1" applyAlignment="1">
      <alignment horizontal="right"/>
    </xf>
    <xf numFmtId="38" fontId="9" fillId="2" borderId="1" xfId="1" applyFont="1" applyFill="1" applyBorder="1" applyAlignment="1">
      <alignment horizontal="right"/>
    </xf>
    <xf numFmtId="176" fontId="7" fillId="2" borderId="1" xfId="1" applyNumberFormat="1" applyFont="1" applyFill="1" applyBorder="1" applyAlignment="1"/>
    <xf numFmtId="38" fontId="7" fillId="2" borderId="1" xfId="1" applyFont="1" applyFill="1" applyBorder="1" applyAlignment="1"/>
    <xf numFmtId="38" fontId="9" fillId="2" borderId="1" xfId="1" applyFont="1" applyFill="1" applyBorder="1" applyAlignment="1"/>
    <xf numFmtId="38" fontId="7" fillId="0" borderId="1" xfId="1" applyFont="1" applyBorder="1" applyAlignment="1">
      <alignment vertical="center"/>
    </xf>
    <xf numFmtId="38" fontId="9" fillId="0" borderId="1" xfId="1" applyFont="1" applyFill="1" applyBorder="1" applyAlignment="1"/>
    <xf numFmtId="38" fontId="7" fillId="2" borderId="1" xfId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 wrapTex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7"/>
  <sheetViews>
    <sheetView tabSelected="1" zoomScaleNormal="100" workbookViewId="0">
      <selection activeCell="H1" sqref="H1"/>
    </sheetView>
  </sheetViews>
  <sheetFormatPr defaultRowHeight="12" x14ac:dyDescent="0.15"/>
  <cols>
    <col min="1" max="1" width="6.625" style="3" customWidth="1"/>
    <col min="2" max="2" width="6.625" style="4" customWidth="1"/>
    <col min="3" max="8" width="7.75" style="4" customWidth="1"/>
    <col min="9" max="10" width="8.125" style="4" customWidth="1"/>
    <col min="11" max="17" width="5.5" style="4" customWidth="1"/>
    <col min="18" max="16384" width="9" style="4"/>
  </cols>
  <sheetData>
    <row r="1" spans="1:17" s="2" customFormat="1" ht="18.75" customHeight="1" x14ac:dyDescent="0.2">
      <c r="A1" s="1" t="s">
        <v>0</v>
      </c>
    </row>
    <row r="2" spans="1:17" ht="13.5" customHeight="1" x14ac:dyDescent="0.15"/>
    <row r="3" spans="1:17" ht="17.100000000000001" customHeight="1" x14ac:dyDescent="0.15">
      <c r="A3" s="3" t="s">
        <v>1</v>
      </c>
    </row>
    <row r="4" spans="1:17" s="9" customFormat="1" ht="37.5" customHeight="1" x14ac:dyDescent="0.4">
      <c r="A4" s="5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5" t="s">
        <v>9</v>
      </c>
      <c r="I4" s="5" t="s">
        <v>10</v>
      </c>
      <c r="J4" s="5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</row>
    <row r="5" spans="1:17" ht="17.100000000000001" customHeight="1" x14ac:dyDescent="0.15">
      <c r="A5" s="21" t="s">
        <v>19</v>
      </c>
      <c r="B5" s="10" t="s">
        <v>20</v>
      </c>
      <c r="C5" s="10">
        <v>11231</v>
      </c>
      <c r="D5" s="10">
        <v>2764</v>
      </c>
      <c r="E5" s="10">
        <v>2038</v>
      </c>
      <c r="F5" s="10">
        <v>982</v>
      </c>
      <c r="G5" s="10">
        <v>550</v>
      </c>
      <c r="H5" s="11">
        <f>SUM(F5+G5)/E5*100</f>
        <v>75.171736997055945</v>
      </c>
      <c r="I5" s="11">
        <f>SUM(D5)/C5*100</f>
        <v>24.61045320986555</v>
      </c>
      <c r="J5" s="10">
        <f>SUM(K5:Q5)</f>
        <v>604</v>
      </c>
      <c r="K5" s="12">
        <v>165</v>
      </c>
      <c r="L5" s="12">
        <v>61</v>
      </c>
      <c r="M5" s="12">
        <v>132</v>
      </c>
      <c r="N5" s="12">
        <v>54</v>
      </c>
      <c r="O5" s="12">
        <v>63</v>
      </c>
      <c r="P5" s="12">
        <v>65</v>
      </c>
      <c r="Q5" s="12">
        <v>64</v>
      </c>
    </row>
    <row r="6" spans="1:17" ht="17.100000000000001" customHeight="1" x14ac:dyDescent="0.15">
      <c r="A6" s="20"/>
      <c r="B6" s="10" t="s">
        <v>21</v>
      </c>
      <c r="C6" s="10">
        <v>11542</v>
      </c>
      <c r="D6" s="10">
        <v>3425</v>
      </c>
      <c r="E6" s="10">
        <v>2585</v>
      </c>
      <c r="F6" s="10">
        <v>1415</v>
      </c>
      <c r="G6" s="10">
        <v>642</v>
      </c>
      <c r="H6" s="11">
        <f t="shared" ref="H6:H57" si="0">SUM(F6+G6)/E6*100</f>
        <v>79.574468085106389</v>
      </c>
      <c r="I6" s="11">
        <f t="shared" ref="I6:I57" si="1">SUM(D6)/C6*100</f>
        <v>29.674233235141223</v>
      </c>
      <c r="J6" s="10">
        <f t="shared" ref="J6:J57" si="2">SUM(K6:Q6)</f>
        <v>846</v>
      </c>
      <c r="K6" s="12">
        <v>240</v>
      </c>
      <c r="L6" s="12">
        <v>100</v>
      </c>
      <c r="M6" s="12">
        <v>182</v>
      </c>
      <c r="N6" s="12">
        <v>91</v>
      </c>
      <c r="O6" s="12">
        <v>82</v>
      </c>
      <c r="P6" s="12">
        <v>79</v>
      </c>
      <c r="Q6" s="12">
        <v>72</v>
      </c>
    </row>
    <row r="7" spans="1:17" ht="17.100000000000001" customHeight="1" x14ac:dyDescent="0.15">
      <c r="A7" s="20"/>
      <c r="B7" s="10" t="s">
        <v>22</v>
      </c>
      <c r="C7" s="10">
        <v>25669</v>
      </c>
      <c r="D7" s="10">
        <v>6889</v>
      </c>
      <c r="E7" s="10">
        <v>4991</v>
      </c>
      <c r="F7" s="10">
        <v>2273</v>
      </c>
      <c r="G7" s="10">
        <v>1409</v>
      </c>
      <c r="H7" s="11">
        <f t="shared" si="0"/>
        <v>73.772791023842927</v>
      </c>
      <c r="I7" s="11">
        <f t="shared" si="1"/>
        <v>26.837819938447154</v>
      </c>
      <c r="J7" s="10">
        <f t="shared" si="2"/>
        <v>1491</v>
      </c>
      <c r="K7" s="12">
        <v>390</v>
      </c>
      <c r="L7" s="12">
        <v>190</v>
      </c>
      <c r="M7" s="12">
        <v>311</v>
      </c>
      <c r="N7" s="12">
        <v>162</v>
      </c>
      <c r="O7" s="12">
        <v>127</v>
      </c>
      <c r="P7" s="12">
        <v>164</v>
      </c>
      <c r="Q7" s="12">
        <v>147</v>
      </c>
    </row>
    <row r="8" spans="1:17" ht="17.100000000000001" customHeight="1" x14ac:dyDescent="0.15">
      <c r="A8" s="20"/>
      <c r="B8" s="10" t="s">
        <v>23</v>
      </c>
      <c r="C8" s="10">
        <v>476</v>
      </c>
      <c r="D8" s="10">
        <v>224</v>
      </c>
      <c r="E8" s="10">
        <v>169</v>
      </c>
      <c r="F8" s="10">
        <v>85</v>
      </c>
      <c r="G8" s="10">
        <v>35</v>
      </c>
      <c r="H8" s="11">
        <f t="shared" si="0"/>
        <v>71.005917159763314</v>
      </c>
      <c r="I8" s="11">
        <f t="shared" si="1"/>
        <v>47.058823529411761</v>
      </c>
      <c r="J8" s="10">
        <f t="shared" si="2"/>
        <v>73</v>
      </c>
      <c r="K8" s="12">
        <v>11</v>
      </c>
      <c r="L8" s="12">
        <v>8</v>
      </c>
      <c r="M8" s="12">
        <v>16</v>
      </c>
      <c r="N8" s="12">
        <v>11</v>
      </c>
      <c r="O8" s="12">
        <v>12</v>
      </c>
      <c r="P8" s="12">
        <v>8</v>
      </c>
      <c r="Q8" s="12">
        <v>7</v>
      </c>
    </row>
    <row r="9" spans="1:17" ht="17.100000000000001" customHeight="1" x14ac:dyDescent="0.15">
      <c r="A9" s="20"/>
      <c r="B9" s="10" t="s">
        <v>24</v>
      </c>
      <c r="C9" s="10">
        <v>6377</v>
      </c>
      <c r="D9" s="10">
        <v>1851</v>
      </c>
      <c r="E9" s="10">
        <v>1245</v>
      </c>
      <c r="F9" s="10">
        <v>422</v>
      </c>
      <c r="G9" s="10">
        <v>433</v>
      </c>
      <c r="H9" s="11">
        <f t="shared" si="0"/>
        <v>68.674698795180717</v>
      </c>
      <c r="I9" s="11">
        <f t="shared" si="1"/>
        <v>29.026187862631332</v>
      </c>
      <c r="J9" s="10">
        <f t="shared" si="2"/>
        <v>356</v>
      </c>
      <c r="K9" s="12">
        <v>84</v>
      </c>
      <c r="L9" s="12">
        <v>58</v>
      </c>
      <c r="M9" s="12">
        <v>66</v>
      </c>
      <c r="N9" s="12">
        <v>40</v>
      </c>
      <c r="O9" s="12">
        <v>40</v>
      </c>
      <c r="P9" s="12">
        <v>42</v>
      </c>
      <c r="Q9" s="12">
        <v>26</v>
      </c>
    </row>
    <row r="10" spans="1:17" ht="17.100000000000001" customHeight="1" x14ac:dyDescent="0.15">
      <c r="A10" s="20"/>
      <c r="B10" s="10" t="s">
        <v>25</v>
      </c>
      <c r="C10" s="10">
        <v>8715</v>
      </c>
      <c r="D10" s="10">
        <v>2812</v>
      </c>
      <c r="E10" s="10">
        <v>2082</v>
      </c>
      <c r="F10" s="10">
        <v>966</v>
      </c>
      <c r="G10" s="10">
        <v>551</v>
      </c>
      <c r="H10" s="11">
        <f t="shared" si="0"/>
        <v>72.862632084534113</v>
      </c>
      <c r="I10" s="11">
        <f t="shared" si="1"/>
        <v>32.266207687894436</v>
      </c>
      <c r="J10" s="10">
        <f t="shared" si="2"/>
        <v>637</v>
      </c>
      <c r="K10" s="12">
        <v>151</v>
      </c>
      <c r="L10" s="12">
        <v>81</v>
      </c>
      <c r="M10" s="12">
        <v>134</v>
      </c>
      <c r="N10" s="12">
        <v>70</v>
      </c>
      <c r="O10" s="12">
        <v>65</v>
      </c>
      <c r="P10" s="12">
        <v>83</v>
      </c>
      <c r="Q10" s="12">
        <v>53</v>
      </c>
    </row>
    <row r="11" spans="1:17" ht="17.100000000000001" customHeight="1" x14ac:dyDescent="0.15">
      <c r="A11" s="20"/>
      <c r="B11" s="13" t="s">
        <v>26</v>
      </c>
      <c r="C11" s="14">
        <f>SUM(C5:C10)</f>
        <v>64010</v>
      </c>
      <c r="D11" s="14">
        <f>SUM(D5:D10)</f>
        <v>17965</v>
      </c>
      <c r="E11" s="14">
        <f>SUM(E5:E10)</f>
        <v>13110</v>
      </c>
      <c r="F11" s="14">
        <f>SUM(F5:F10)</f>
        <v>6143</v>
      </c>
      <c r="G11" s="14">
        <f>SUM(G5:G10)</f>
        <v>3620</v>
      </c>
      <c r="H11" s="15">
        <f t="shared" si="0"/>
        <v>74.469870327993888</v>
      </c>
      <c r="I11" s="15">
        <f t="shared" si="1"/>
        <v>28.065927198875173</v>
      </c>
      <c r="J11" s="16">
        <f t="shared" si="2"/>
        <v>4007</v>
      </c>
      <c r="K11" s="16">
        <f>SUM(K5:K10)</f>
        <v>1041</v>
      </c>
      <c r="L11" s="16">
        <f t="shared" ref="L11:Q11" si="3">SUM(L5:L10)</f>
        <v>498</v>
      </c>
      <c r="M11" s="16">
        <f t="shared" si="3"/>
        <v>841</v>
      </c>
      <c r="N11" s="16">
        <f t="shared" si="3"/>
        <v>428</v>
      </c>
      <c r="O11" s="16">
        <f t="shared" si="3"/>
        <v>389</v>
      </c>
      <c r="P11" s="16">
        <f t="shared" si="3"/>
        <v>441</v>
      </c>
      <c r="Q11" s="16">
        <f t="shared" si="3"/>
        <v>369</v>
      </c>
    </row>
    <row r="12" spans="1:17" ht="17.100000000000001" customHeight="1" x14ac:dyDescent="0.15">
      <c r="A12" s="21" t="s">
        <v>27</v>
      </c>
      <c r="B12" s="10" t="s">
        <v>28</v>
      </c>
      <c r="C12" s="10">
        <v>9352</v>
      </c>
      <c r="D12" s="10">
        <v>2704</v>
      </c>
      <c r="E12" s="10">
        <v>1916</v>
      </c>
      <c r="F12" s="10">
        <v>849</v>
      </c>
      <c r="G12" s="10">
        <v>546</v>
      </c>
      <c r="H12" s="11">
        <f t="shared" si="0"/>
        <v>72.807933194154487</v>
      </c>
      <c r="I12" s="11">
        <f t="shared" si="1"/>
        <v>28.913601368691189</v>
      </c>
      <c r="J12" s="10">
        <f t="shared" si="2"/>
        <v>565</v>
      </c>
      <c r="K12" s="12">
        <v>136</v>
      </c>
      <c r="L12" s="12">
        <v>78</v>
      </c>
      <c r="M12" s="12">
        <v>123</v>
      </c>
      <c r="N12" s="12">
        <v>73</v>
      </c>
      <c r="O12" s="12">
        <v>50</v>
      </c>
      <c r="P12" s="12">
        <v>53</v>
      </c>
      <c r="Q12" s="12">
        <v>52</v>
      </c>
    </row>
    <row r="13" spans="1:17" ht="17.100000000000001" customHeight="1" x14ac:dyDescent="0.15">
      <c r="A13" s="20"/>
      <c r="B13" s="10" t="s">
        <v>29</v>
      </c>
      <c r="C13" s="10">
        <v>30038</v>
      </c>
      <c r="D13" s="10">
        <v>7508</v>
      </c>
      <c r="E13" s="10">
        <v>5290</v>
      </c>
      <c r="F13" s="10">
        <v>2223</v>
      </c>
      <c r="G13" s="10">
        <v>1665</v>
      </c>
      <c r="H13" s="11">
        <f t="shared" si="0"/>
        <v>73.497164461247635</v>
      </c>
      <c r="I13" s="11">
        <f t="shared" si="1"/>
        <v>24.99500632532126</v>
      </c>
      <c r="J13" s="10">
        <f t="shared" si="2"/>
        <v>1545</v>
      </c>
      <c r="K13" s="12">
        <v>364</v>
      </c>
      <c r="L13" s="12">
        <v>177</v>
      </c>
      <c r="M13" s="12">
        <v>353</v>
      </c>
      <c r="N13" s="12">
        <v>198</v>
      </c>
      <c r="O13" s="12">
        <v>164</v>
      </c>
      <c r="P13" s="12">
        <v>161</v>
      </c>
      <c r="Q13" s="12">
        <v>128</v>
      </c>
    </row>
    <row r="14" spans="1:17" ht="17.100000000000001" customHeight="1" x14ac:dyDescent="0.15">
      <c r="A14" s="20"/>
      <c r="B14" s="10" t="s">
        <v>30</v>
      </c>
      <c r="C14" s="10">
        <v>29109</v>
      </c>
      <c r="D14" s="10">
        <v>7073</v>
      </c>
      <c r="E14" s="10">
        <v>5156</v>
      </c>
      <c r="F14" s="10">
        <v>2423</v>
      </c>
      <c r="G14" s="10">
        <v>1412</v>
      </c>
      <c r="H14" s="11">
        <f t="shared" si="0"/>
        <v>74.379363847944148</v>
      </c>
      <c r="I14" s="11">
        <f t="shared" si="1"/>
        <v>24.298326977910612</v>
      </c>
      <c r="J14" s="10">
        <f t="shared" si="2"/>
        <v>1489</v>
      </c>
      <c r="K14" s="12">
        <v>353</v>
      </c>
      <c r="L14" s="12">
        <v>197</v>
      </c>
      <c r="M14" s="12">
        <v>341</v>
      </c>
      <c r="N14" s="12">
        <v>183</v>
      </c>
      <c r="O14" s="12">
        <v>159</v>
      </c>
      <c r="P14" s="12">
        <v>120</v>
      </c>
      <c r="Q14" s="12">
        <v>136</v>
      </c>
    </row>
    <row r="15" spans="1:17" ht="17.100000000000001" customHeight="1" x14ac:dyDescent="0.15">
      <c r="A15" s="20"/>
      <c r="B15" s="10" t="s">
        <v>31</v>
      </c>
      <c r="C15" s="10">
        <v>9957</v>
      </c>
      <c r="D15" s="10">
        <v>3641</v>
      </c>
      <c r="E15" s="10">
        <v>2620</v>
      </c>
      <c r="F15" s="10">
        <v>1240</v>
      </c>
      <c r="G15" s="10">
        <v>684</v>
      </c>
      <c r="H15" s="11">
        <f t="shared" si="0"/>
        <v>73.435114503816791</v>
      </c>
      <c r="I15" s="11">
        <f t="shared" si="1"/>
        <v>36.567239128251487</v>
      </c>
      <c r="J15" s="10">
        <f t="shared" si="2"/>
        <v>836</v>
      </c>
      <c r="K15" s="12">
        <v>174</v>
      </c>
      <c r="L15" s="12">
        <v>120</v>
      </c>
      <c r="M15" s="12">
        <v>169</v>
      </c>
      <c r="N15" s="12">
        <v>111</v>
      </c>
      <c r="O15" s="12">
        <v>84</v>
      </c>
      <c r="P15" s="12">
        <v>93</v>
      </c>
      <c r="Q15" s="12">
        <v>85</v>
      </c>
    </row>
    <row r="16" spans="1:17" ht="17.100000000000001" customHeight="1" x14ac:dyDescent="0.15">
      <c r="A16" s="20"/>
      <c r="B16" s="13" t="s">
        <v>26</v>
      </c>
      <c r="C16" s="14">
        <f>SUM(C12:C15)</f>
        <v>78456</v>
      </c>
      <c r="D16" s="14">
        <f>SUM(D12:D15)</f>
        <v>20926</v>
      </c>
      <c r="E16" s="14">
        <f>SUM(E12:E15)</f>
        <v>14982</v>
      </c>
      <c r="F16" s="14">
        <f>SUM(F12:F15)</f>
        <v>6735</v>
      </c>
      <c r="G16" s="14">
        <f>SUM(G12:G15)</f>
        <v>4307</v>
      </c>
      <c r="H16" s="15">
        <f t="shared" si="0"/>
        <v>73.701775463890002</v>
      </c>
      <c r="I16" s="15">
        <f t="shared" si="1"/>
        <v>26.672274905679615</v>
      </c>
      <c r="J16" s="16">
        <f t="shared" si="2"/>
        <v>4435</v>
      </c>
      <c r="K16" s="16">
        <f>SUM(K12:K15)</f>
        <v>1027</v>
      </c>
      <c r="L16" s="16">
        <f t="shared" ref="L16:Q16" si="4">SUM(L12:L15)</f>
        <v>572</v>
      </c>
      <c r="M16" s="16">
        <f t="shared" si="4"/>
        <v>986</v>
      </c>
      <c r="N16" s="16">
        <f t="shared" si="4"/>
        <v>565</v>
      </c>
      <c r="O16" s="16">
        <f t="shared" si="4"/>
        <v>457</v>
      </c>
      <c r="P16" s="16">
        <f t="shared" si="4"/>
        <v>427</v>
      </c>
      <c r="Q16" s="16">
        <f t="shared" si="4"/>
        <v>401</v>
      </c>
    </row>
    <row r="17" spans="1:17" ht="17.100000000000001" customHeight="1" x14ac:dyDescent="0.15">
      <c r="A17" s="21" t="s">
        <v>32</v>
      </c>
      <c r="B17" s="10" t="s">
        <v>33</v>
      </c>
      <c r="C17" s="10">
        <v>30408</v>
      </c>
      <c r="D17" s="10">
        <v>7424</v>
      </c>
      <c r="E17" s="10">
        <v>5334</v>
      </c>
      <c r="F17" s="10">
        <v>2331</v>
      </c>
      <c r="G17" s="10">
        <v>1498</v>
      </c>
      <c r="H17" s="11">
        <f t="shared" si="0"/>
        <v>71.784776902887131</v>
      </c>
      <c r="I17" s="11">
        <f t="shared" si="1"/>
        <v>24.414627729544858</v>
      </c>
      <c r="J17" s="10">
        <f t="shared" si="2"/>
        <v>1527</v>
      </c>
      <c r="K17" s="12">
        <v>343</v>
      </c>
      <c r="L17" s="12">
        <v>175</v>
      </c>
      <c r="M17" s="12">
        <v>373</v>
      </c>
      <c r="N17" s="12">
        <v>188</v>
      </c>
      <c r="O17" s="12">
        <v>153</v>
      </c>
      <c r="P17" s="12">
        <v>164</v>
      </c>
      <c r="Q17" s="12">
        <v>131</v>
      </c>
    </row>
    <row r="18" spans="1:17" ht="17.100000000000001" customHeight="1" x14ac:dyDescent="0.15">
      <c r="A18" s="20"/>
      <c r="B18" s="10" t="s">
        <v>34</v>
      </c>
      <c r="C18" s="10">
        <v>17452</v>
      </c>
      <c r="D18" s="10">
        <v>5357</v>
      </c>
      <c r="E18" s="10">
        <v>3746</v>
      </c>
      <c r="F18" s="10">
        <v>1535</v>
      </c>
      <c r="G18" s="10">
        <v>1163</v>
      </c>
      <c r="H18" s="11">
        <f t="shared" si="0"/>
        <v>72.023491724506144</v>
      </c>
      <c r="I18" s="11">
        <f t="shared" si="1"/>
        <v>30.695622278248912</v>
      </c>
      <c r="J18" s="10">
        <f t="shared" si="2"/>
        <v>1087</v>
      </c>
      <c r="K18" s="12">
        <v>255</v>
      </c>
      <c r="L18" s="12">
        <v>133</v>
      </c>
      <c r="M18" s="12">
        <v>264</v>
      </c>
      <c r="N18" s="12">
        <v>131</v>
      </c>
      <c r="O18" s="12">
        <v>101</v>
      </c>
      <c r="P18" s="12">
        <v>115</v>
      </c>
      <c r="Q18" s="12">
        <v>88</v>
      </c>
    </row>
    <row r="19" spans="1:17" ht="17.100000000000001" customHeight="1" x14ac:dyDescent="0.15">
      <c r="A19" s="20"/>
      <c r="B19" s="13" t="s">
        <v>26</v>
      </c>
      <c r="C19" s="14">
        <f>SUM(C17:C18)</f>
        <v>47860</v>
      </c>
      <c r="D19" s="14">
        <f>SUM(D17:D18)</f>
        <v>12781</v>
      </c>
      <c r="E19" s="14">
        <f>SUM(E17:E18)</f>
        <v>9080</v>
      </c>
      <c r="F19" s="14">
        <f>SUM(F17:F18)</f>
        <v>3866</v>
      </c>
      <c r="G19" s="14">
        <f>SUM(G17:G18)</f>
        <v>2661</v>
      </c>
      <c r="H19" s="15">
        <f t="shared" si="0"/>
        <v>71.883259911894271</v>
      </c>
      <c r="I19" s="15">
        <f t="shared" si="1"/>
        <v>26.704972837442543</v>
      </c>
      <c r="J19" s="16">
        <f t="shared" si="2"/>
        <v>2614</v>
      </c>
      <c r="K19" s="16">
        <f>SUM(K17:K18)</f>
        <v>598</v>
      </c>
      <c r="L19" s="16">
        <f t="shared" ref="L19:Q19" si="5">SUM(L17:L18)</f>
        <v>308</v>
      </c>
      <c r="M19" s="16">
        <f t="shared" si="5"/>
        <v>637</v>
      </c>
      <c r="N19" s="16">
        <f t="shared" si="5"/>
        <v>319</v>
      </c>
      <c r="O19" s="16">
        <f t="shared" si="5"/>
        <v>254</v>
      </c>
      <c r="P19" s="16">
        <f t="shared" si="5"/>
        <v>279</v>
      </c>
      <c r="Q19" s="16">
        <f t="shared" si="5"/>
        <v>219</v>
      </c>
    </row>
    <row r="20" spans="1:17" ht="17.100000000000001" customHeight="1" x14ac:dyDescent="0.15">
      <c r="A20" s="21" t="s">
        <v>35</v>
      </c>
      <c r="B20" s="10" t="s">
        <v>36</v>
      </c>
      <c r="C20" s="10">
        <v>3891</v>
      </c>
      <c r="D20" s="10">
        <v>1174</v>
      </c>
      <c r="E20" s="10">
        <v>889</v>
      </c>
      <c r="F20" s="10">
        <v>489</v>
      </c>
      <c r="G20" s="10">
        <v>198</v>
      </c>
      <c r="H20" s="11">
        <f t="shared" si="0"/>
        <v>77.277840269966262</v>
      </c>
      <c r="I20" s="11">
        <f t="shared" si="1"/>
        <v>30.1721922384991</v>
      </c>
      <c r="J20" s="10">
        <f t="shared" si="2"/>
        <v>269</v>
      </c>
      <c r="K20" s="12">
        <v>63</v>
      </c>
      <c r="L20" s="12">
        <v>35</v>
      </c>
      <c r="M20" s="12">
        <v>70</v>
      </c>
      <c r="N20" s="12">
        <v>31</v>
      </c>
      <c r="O20" s="12">
        <v>33</v>
      </c>
      <c r="P20" s="12">
        <v>19</v>
      </c>
      <c r="Q20" s="12">
        <v>18</v>
      </c>
    </row>
    <row r="21" spans="1:17" ht="17.100000000000001" customHeight="1" x14ac:dyDescent="0.15">
      <c r="A21" s="20"/>
      <c r="B21" s="10" t="s">
        <v>37</v>
      </c>
      <c r="C21" s="10">
        <v>8892</v>
      </c>
      <c r="D21" s="10">
        <v>2437</v>
      </c>
      <c r="E21" s="10">
        <v>1844</v>
      </c>
      <c r="F21" s="10">
        <v>1002</v>
      </c>
      <c r="G21" s="10">
        <v>450</v>
      </c>
      <c r="H21" s="11">
        <f t="shared" si="0"/>
        <v>78.741865509761382</v>
      </c>
      <c r="I21" s="11">
        <f t="shared" si="1"/>
        <v>27.406657669815566</v>
      </c>
      <c r="J21" s="10">
        <f t="shared" si="2"/>
        <v>508</v>
      </c>
      <c r="K21" s="12">
        <v>149</v>
      </c>
      <c r="L21" s="12">
        <v>56</v>
      </c>
      <c r="M21" s="12">
        <v>126</v>
      </c>
      <c r="N21" s="12">
        <v>56</v>
      </c>
      <c r="O21" s="12">
        <v>43</v>
      </c>
      <c r="P21" s="12">
        <v>40</v>
      </c>
      <c r="Q21" s="12">
        <v>38</v>
      </c>
    </row>
    <row r="22" spans="1:17" ht="17.100000000000001" customHeight="1" x14ac:dyDescent="0.15">
      <c r="A22" s="20"/>
      <c r="B22" s="10" t="s">
        <v>38</v>
      </c>
      <c r="C22" s="10">
        <v>5018</v>
      </c>
      <c r="D22" s="10">
        <v>1657</v>
      </c>
      <c r="E22" s="10">
        <v>1296</v>
      </c>
      <c r="F22" s="10">
        <v>777</v>
      </c>
      <c r="G22" s="10">
        <v>243</v>
      </c>
      <c r="H22" s="11">
        <f t="shared" si="0"/>
        <v>78.703703703703709</v>
      </c>
      <c r="I22" s="11">
        <f t="shared" si="1"/>
        <v>33.021123953766441</v>
      </c>
      <c r="J22" s="10">
        <f t="shared" si="2"/>
        <v>431</v>
      </c>
      <c r="K22" s="12">
        <v>105</v>
      </c>
      <c r="L22" s="12">
        <v>60</v>
      </c>
      <c r="M22" s="12">
        <v>87</v>
      </c>
      <c r="N22" s="12">
        <v>59</v>
      </c>
      <c r="O22" s="12">
        <v>26</v>
      </c>
      <c r="P22" s="12">
        <v>51</v>
      </c>
      <c r="Q22" s="12">
        <v>43</v>
      </c>
    </row>
    <row r="23" spans="1:17" ht="17.100000000000001" customHeight="1" x14ac:dyDescent="0.15">
      <c r="A23" s="20"/>
      <c r="B23" s="10" t="s">
        <v>39</v>
      </c>
      <c r="C23" s="10">
        <v>19064</v>
      </c>
      <c r="D23" s="10">
        <v>5627</v>
      </c>
      <c r="E23" s="10">
        <v>4414</v>
      </c>
      <c r="F23" s="10">
        <v>2612</v>
      </c>
      <c r="G23" s="10">
        <v>888</v>
      </c>
      <c r="H23" s="11">
        <f t="shared" si="0"/>
        <v>79.293158133212501</v>
      </c>
      <c r="I23" s="11">
        <f t="shared" si="1"/>
        <v>29.516365925304239</v>
      </c>
      <c r="J23" s="10">
        <f t="shared" si="2"/>
        <v>1419</v>
      </c>
      <c r="K23" s="12">
        <v>352</v>
      </c>
      <c r="L23" s="12">
        <v>201</v>
      </c>
      <c r="M23" s="12">
        <v>304</v>
      </c>
      <c r="N23" s="12">
        <v>144</v>
      </c>
      <c r="O23" s="12">
        <v>144</v>
      </c>
      <c r="P23" s="12">
        <v>136</v>
      </c>
      <c r="Q23" s="12">
        <v>138</v>
      </c>
    </row>
    <row r="24" spans="1:17" ht="17.100000000000001" customHeight="1" x14ac:dyDescent="0.15">
      <c r="A24" s="20"/>
      <c r="B24" s="13" t="s">
        <v>26</v>
      </c>
      <c r="C24" s="17">
        <f>SUM(C20:C23)</f>
        <v>36865</v>
      </c>
      <c r="D24" s="17">
        <f>SUM(D20:D23)</f>
        <v>10895</v>
      </c>
      <c r="E24" s="17">
        <f>SUM(E20:E23)</f>
        <v>8443</v>
      </c>
      <c r="F24" s="17">
        <f>SUM(F20:F23)</f>
        <v>4880</v>
      </c>
      <c r="G24" s="17">
        <f>SUM(G20:G23)</f>
        <v>1779</v>
      </c>
      <c r="H24" s="15">
        <f t="shared" si="0"/>
        <v>78.870069880374274</v>
      </c>
      <c r="I24" s="15">
        <f t="shared" si="1"/>
        <v>29.553777295537774</v>
      </c>
      <c r="J24" s="16">
        <f t="shared" si="2"/>
        <v>2627</v>
      </c>
      <c r="K24" s="16">
        <f>SUM(K20:K23)</f>
        <v>669</v>
      </c>
      <c r="L24" s="16">
        <f t="shared" ref="L24:Q24" si="6">SUM(L20:L23)</f>
        <v>352</v>
      </c>
      <c r="M24" s="16">
        <f t="shared" si="6"/>
        <v>587</v>
      </c>
      <c r="N24" s="16">
        <f t="shared" si="6"/>
        <v>290</v>
      </c>
      <c r="O24" s="16">
        <f t="shared" si="6"/>
        <v>246</v>
      </c>
      <c r="P24" s="16">
        <f t="shared" si="6"/>
        <v>246</v>
      </c>
      <c r="Q24" s="16">
        <f t="shared" si="6"/>
        <v>237</v>
      </c>
    </row>
    <row r="25" spans="1:17" ht="17.100000000000001" customHeight="1" x14ac:dyDescent="0.15">
      <c r="A25" s="21" t="s">
        <v>40</v>
      </c>
      <c r="B25" s="10" t="s">
        <v>41</v>
      </c>
      <c r="C25" s="10">
        <v>32901</v>
      </c>
      <c r="D25" s="10">
        <v>7721</v>
      </c>
      <c r="E25" s="10">
        <v>5815</v>
      </c>
      <c r="F25" s="10">
        <v>3046</v>
      </c>
      <c r="G25" s="10">
        <v>1393</v>
      </c>
      <c r="H25" s="11">
        <f t="shared" si="0"/>
        <v>76.337059329320724</v>
      </c>
      <c r="I25" s="11">
        <f t="shared" si="1"/>
        <v>23.467371812406917</v>
      </c>
      <c r="J25" s="10">
        <f t="shared" si="2"/>
        <v>1606</v>
      </c>
      <c r="K25" s="12">
        <v>379</v>
      </c>
      <c r="L25" s="12">
        <v>271</v>
      </c>
      <c r="M25" s="12">
        <v>309</v>
      </c>
      <c r="N25" s="12">
        <v>186</v>
      </c>
      <c r="O25" s="12">
        <v>167</v>
      </c>
      <c r="P25" s="12">
        <v>152</v>
      </c>
      <c r="Q25" s="12">
        <v>142</v>
      </c>
    </row>
    <row r="26" spans="1:17" ht="17.100000000000001" customHeight="1" x14ac:dyDescent="0.15">
      <c r="A26" s="20"/>
      <c r="B26" s="10" t="s">
        <v>42</v>
      </c>
      <c r="C26" s="10">
        <v>11430</v>
      </c>
      <c r="D26" s="10">
        <v>3108</v>
      </c>
      <c r="E26" s="10">
        <v>2394</v>
      </c>
      <c r="F26" s="10">
        <v>1349</v>
      </c>
      <c r="G26" s="10">
        <v>525</v>
      </c>
      <c r="H26" s="11">
        <f t="shared" si="0"/>
        <v>78.279030910609862</v>
      </c>
      <c r="I26" s="11">
        <f t="shared" si="1"/>
        <v>27.191601049868769</v>
      </c>
      <c r="J26" s="10">
        <f t="shared" si="2"/>
        <v>701</v>
      </c>
      <c r="K26" s="12">
        <v>193</v>
      </c>
      <c r="L26" s="12">
        <v>96</v>
      </c>
      <c r="M26" s="12">
        <v>132</v>
      </c>
      <c r="N26" s="12">
        <v>69</v>
      </c>
      <c r="O26" s="12">
        <v>89</v>
      </c>
      <c r="P26" s="12">
        <v>61</v>
      </c>
      <c r="Q26" s="12">
        <v>61</v>
      </c>
    </row>
    <row r="27" spans="1:17" ht="17.100000000000001" customHeight="1" x14ac:dyDescent="0.15">
      <c r="A27" s="20"/>
      <c r="B27" s="13" t="s">
        <v>26</v>
      </c>
      <c r="C27" s="17">
        <f>SUM(C25:C26)</f>
        <v>44331</v>
      </c>
      <c r="D27" s="17">
        <f>SUM(D25:D26)</f>
        <v>10829</v>
      </c>
      <c r="E27" s="17">
        <f>SUM(E25:E26)</f>
        <v>8209</v>
      </c>
      <c r="F27" s="17">
        <f>SUM(F25:F26)</f>
        <v>4395</v>
      </c>
      <c r="G27" s="17">
        <f>SUM(G25:G26)</f>
        <v>1918</v>
      </c>
      <c r="H27" s="15">
        <f t="shared" si="0"/>
        <v>76.903398708734315</v>
      </c>
      <c r="I27" s="15">
        <f t="shared" si="1"/>
        <v>24.427601452708036</v>
      </c>
      <c r="J27" s="16">
        <f t="shared" si="2"/>
        <v>2307</v>
      </c>
      <c r="K27" s="16">
        <f>SUM(K25:K26)</f>
        <v>572</v>
      </c>
      <c r="L27" s="16">
        <f t="shared" ref="L27:Q27" si="7">SUM(L25:L26)</f>
        <v>367</v>
      </c>
      <c r="M27" s="16">
        <f t="shared" si="7"/>
        <v>441</v>
      </c>
      <c r="N27" s="16">
        <f t="shared" si="7"/>
        <v>255</v>
      </c>
      <c r="O27" s="16">
        <f t="shared" si="7"/>
        <v>256</v>
      </c>
      <c r="P27" s="16">
        <f t="shared" si="7"/>
        <v>213</v>
      </c>
      <c r="Q27" s="16">
        <f t="shared" si="7"/>
        <v>203</v>
      </c>
    </row>
    <row r="28" spans="1:17" ht="17.100000000000001" customHeight="1" x14ac:dyDescent="0.15">
      <c r="A28" s="21" t="s">
        <v>43</v>
      </c>
      <c r="B28" s="10" t="s">
        <v>44</v>
      </c>
      <c r="C28" s="10">
        <v>22676</v>
      </c>
      <c r="D28" s="10">
        <v>5786</v>
      </c>
      <c r="E28" s="10">
        <v>4431</v>
      </c>
      <c r="F28" s="10">
        <v>2380</v>
      </c>
      <c r="G28" s="10">
        <v>1017</v>
      </c>
      <c r="H28" s="11">
        <f t="shared" si="0"/>
        <v>76.664409839765284</v>
      </c>
      <c r="I28" s="11">
        <f t="shared" si="1"/>
        <v>25.515964014817428</v>
      </c>
      <c r="J28" s="10">
        <f t="shared" si="2"/>
        <v>1317</v>
      </c>
      <c r="K28" s="12">
        <v>336</v>
      </c>
      <c r="L28" s="12">
        <v>206</v>
      </c>
      <c r="M28" s="12">
        <v>267</v>
      </c>
      <c r="N28" s="12">
        <v>150</v>
      </c>
      <c r="O28" s="12">
        <v>127</v>
      </c>
      <c r="P28" s="12">
        <v>125</v>
      </c>
      <c r="Q28" s="12">
        <v>106</v>
      </c>
    </row>
    <row r="29" spans="1:17" ht="17.100000000000001" customHeight="1" x14ac:dyDescent="0.15">
      <c r="A29" s="20"/>
      <c r="B29" s="10" t="s">
        <v>45</v>
      </c>
      <c r="C29" s="10">
        <v>21260</v>
      </c>
      <c r="D29" s="10">
        <v>5281</v>
      </c>
      <c r="E29" s="10">
        <v>4034</v>
      </c>
      <c r="F29" s="10">
        <v>2209</v>
      </c>
      <c r="G29" s="10">
        <v>942</v>
      </c>
      <c r="H29" s="11">
        <f t="shared" si="0"/>
        <v>78.111056023797715</v>
      </c>
      <c r="I29" s="11">
        <f t="shared" si="1"/>
        <v>24.840075258701788</v>
      </c>
      <c r="J29" s="10">
        <f t="shared" si="2"/>
        <v>1242</v>
      </c>
      <c r="K29" s="12">
        <v>317</v>
      </c>
      <c r="L29" s="12">
        <v>172</v>
      </c>
      <c r="M29" s="12">
        <v>278</v>
      </c>
      <c r="N29" s="12">
        <v>136</v>
      </c>
      <c r="O29" s="12">
        <v>112</v>
      </c>
      <c r="P29" s="12">
        <v>106</v>
      </c>
      <c r="Q29" s="12">
        <v>121</v>
      </c>
    </row>
    <row r="30" spans="1:17" ht="17.100000000000001" customHeight="1" x14ac:dyDescent="0.15">
      <c r="A30" s="20"/>
      <c r="B30" s="13" t="s">
        <v>26</v>
      </c>
      <c r="C30" s="17">
        <f>SUM(C28:C29)</f>
        <v>43936</v>
      </c>
      <c r="D30" s="17">
        <f>SUM(D28:D29)</f>
        <v>11067</v>
      </c>
      <c r="E30" s="17">
        <f>SUM(E28:E29)</f>
        <v>8465</v>
      </c>
      <c r="F30" s="17">
        <f>SUM(F28:F29)</f>
        <v>4589</v>
      </c>
      <c r="G30" s="17">
        <f>SUM(G28:G29)</f>
        <v>1959</v>
      </c>
      <c r="H30" s="15">
        <f t="shared" si="0"/>
        <v>77.353809805079749</v>
      </c>
      <c r="I30" s="15">
        <f t="shared" si="1"/>
        <v>25.18891114348143</v>
      </c>
      <c r="J30" s="16">
        <f t="shared" si="2"/>
        <v>2559</v>
      </c>
      <c r="K30" s="16">
        <f>SUM(K28:K29)</f>
        <v>653</v>
      </c>
      <c r="L30" s="16">
        <f t="shared" ref="L30:Q30" si="8">SUM(L28:L29)</f>
        <v>378</v>
      </c>
      <c r="M30" s="16">
        <f t="shared" si="8"/>
        <v>545</v>
      </c>
      <c r="N30" s="16">
        <f t="shared" si="8"/>
        <v>286</v>
      </c>
      <c r="O30" s="16">
        <f t="shared" si="8"/>
        <v>239</v>
      </c>
      <c r="P30" s="16">
        <f t="shared" si="8"/>
        <v>231</v>
      </c>
      <c r="Q30" s="16">
        <f t="shared" si="8"/>
        <v>227</v>
      </c>
    </row>
    <row r="31" spans="1:17" ht="17.100000000000001" customHeight="1" x14ac:dyDescent="0.15">
      <c r="A31" s="21" t="s">
        <v>46</v>
      </c>
      <c r="B31" s="10" t="s">
        <v>47</v>
      </c>
      <c r="C31" s="10">
        <v>23845</v>
      </c>
      <c r="D31" s="10">
        <v>5961</v>
      </c>
      <c r="E31" s="10">
        <v>4218</v>
      </c>
      <c r="F31" s="10">
        <v>1739</v>
      </c>
      <c r="G31" s="10">
        <v>1278</v>
      </c>
      <c r="H31" s="11">
        <f t="shared" si="0"/>
        <v>71.526789947842587</v>
      </c>
      <c r="I31" s="11">
        <f t="shared" si="1"/>
        <v>24.998951562172365</v>
      </c>
      <c r="J31" s="10">
        <f t="shared" si="2"/>
        <v>1194</v>
      </c>
      <c r="K31" s="12">
        <v>302</v>
      </c>
      <c r="L31" s="12">
        <v>159</v>
      </c>
      <c r="M31" s="12">
        <v>299</v>
      </c>
      <c r="N31" s="12">
        <v>129</v>
      </c>
      <c r="O31" s="12">
        <v>100</v>
      </c>
      <c r="P31" s="12">
        <v>109</v>
      </c>
      <c r="Q31" s="12">
        <v>96</v>
      </c>
    </row>
    <row r="32" spans="1:17" ht="17.100000000000001" customHeight="1" x14ac:dyDescent="0.15">
      <c r="A32" s="20"/>
      <c r="B32" s="10" t="s">
        <v>48</v>
      </c>
      <c r="C32" s="10">
        <v>12161</v>
      </c>
      <c r="D32" s="10">
        <v>2836</v>
      </c>
      <c r="E32" s="10">
        <v>1960</v>
      </c>
      <c r="F32" s="10">
        <v>762</v>
      </c>
      <c r="G32" s="10">
        <v>590</v>
      </c>
      <c r="H32" s="11">
        <f t="shared" si="0"/>
        <v>68.979591836734699</v>
      </c>
      <c r="I32" s="11">
        <f t="shared" si="1"/>
        <v>23.320450620837104</v>
      </c>
      <c r="J32" s="10">
        <f t="shared" si="2"/>
        <v>596</v>
      </c>
      <c r="K32" s="12">
        <v>136</v>
      </c>
      <c r="L32" s="12">
        <v>85</v>
      </c>
      <c r="M32" s="12">
        <v>151</v>
      </c>
      <c r="N32" s="12">
        <v>71</v>
      </c>
      <c r="O32" s="12">
        <v>38</v>
      </c>
      <c r="P32" s="12">
        <v>56</v>
      </c>
      <c r="Q32" s="12">
        <v>59</v>
      </c>
    </row>
    <row r="33" spans="1:17" ht="17.100000000000001" customHeight="1" x14ac:dyDescent="0.15">
      <c r="A33" s="20"/>
      <c r="B33" s="13" t="s">
        <v>26</v>
      </c>
      <c r="C33" s="17">
        <f>SUM(C31:C32)</f>
        <v>36006</v>
      </c>
      <c r="D33" s="17">
        <f>SUM(D31:D32)</f>
        <v>8797</v>
      </c>
      <c r="E33" s="17">
        <f>SUM(E31:E32)</f>
        <v>6178</v>
      </c>
      <c r="F33" s="17">
        <f>SUM(F31:F32)</f>
        <v>2501</v>
      </c>
      <c r="G33" s="17">
        <f>SUM(G31:G32)</f>
        <v>1868</v>
      </c>
      <c r="H33" s="15">
        <f t="shared" si="0"/>
        <v>70.718679184202003</v>
      </c>
      <c r="I33" s="15">
        <f t="shared" si="1"/>
        <v>24.432039104593677</v>
      </c>
      <c r="J33" s="16">
        <f t="shared" si="2"/>
        <v>1790</v>
      </c>
      <c r="K33" s="16">
        <f>SUM(K31:K32)</f>
        <v>438</v>
      </c>
      <c r="L33" s="16">
        <f t="shared" ref="L33:Q33" si="9">SUM(L31:L32)</f>
        <v>244</v>
      </c>
      <c r="M33" s="16">
        <f t="shared" si="9"/>
        <v>450</v>
      </c>
      <c r="N33" s="16">
        <f t="shared" si="9"/>
        <v>200</v>
      </c>
      <c r="O33" s="16">
        <f t="shared" si="9"/>
        <v>138</v>
      </c>
      <c r="P33" s="16">
        <f t="shared" si="9"/>
        <v>165</v>
      </c>
      <c r="Q33" s="16">
        <f t="shared" si="9"/>
        <v>155</v>
      </c>
    </row>
    <row r="34" spans="1:17" ht="17.100000000000001" customHeight="1" x14ac:dyDescent="0.15">
      <c r="A34" s="21" t="s">
        <v>49</v>
      </c>
      <c r="B34" s="10" t="s">
        <v>50</v>
      </c>
      <c r="C34" s="10">
        <v>19207</v>
      </c>
      <c r="D34" s="10">
        <v>4995</v>
      </c>
      <c r="E34" s="10">
        <v>3533</v>
      </c>
      <c r="F34" s="10">
        <v>1463</v>
      </c>
      <c r="G34" s="10">
        <v>1065</v>
      </c>
      <c r="H34" s="11">
        <f t="shared" si="0"/>
        <v>71.553920181149167</v>
      </c>
      <c r="I34" s="11">
        <f t="shared" si="1"/>
        <v>26.006143593481546</v>
      </c>
      <c r="J34" s="10">
        <f t="shared" si="2"/>
        <v>998</v>
      </c>
      <c r="K34" s="12">
        <v>235</v>
      </c>
      <c r="L34" s="12">
        <v>130</v>
      </c>
      <c r="M34" s="12">
        <v>225</v>
      </c>
      <c r="N34" s="12">
        <v>140</v>
      </c>
      <c r="O34" s="12">
        <v>92</v>
      </c>
      <c r="P34" s="12">
        <v>102</v>
      </c>
      <c r="Q34" s="12">
        <v>74</v>
      </c>
    </row>
    <row r="35" spans="1:17" ht="17.100000000000001" customHeight="1" x14ac:dyDescent="0.15">
      <c r="A35" s="20"/>
      <c r="B35" s="10" t="s">
        <v>51</v>
      </c>
      <c r="C35" s="10">
        <v>27358</v>
      </c>
      <c r="D35" s="10">
        <v>6852</v>
      </c>
      <c r="E35" s="10">
        <v>4847</v>
      </c>
      <c r="F35" s="10">
        <v>2029</v>
      </c>
      <c r="G35" s="10">
        <v>1484</v>
      </c>
      <c r="H35" s="11">
        <f t="shared" si="0"/>
        <v>72.477821332783165</v>
      </c>
      <c r="I35" s="11">
        <f t="shared" si="1"/>
        <v>25.045690474449888</v>
      </c>
      <c r="J35" s="10">
        <f t="shared" si="2"/>
        <v>1337</v>
      </c>
      <c r="K35" s="12">
        <v>298</v>
      </c>
      <c r="L35" s="12">
        <v>173</v>
      </c>
      <c r="M35" s="12">
        <v>282</v>
      </c>
      <c r="N35" s="12">
        <v>179</v>
      </c>
      <c r="O35" s="12">
        <v>155</v>
      </c>
      <c r="P35" s="12">
        <v>136</v>
      </c>
      <c r="Q35" s="12">
        <v>114</v>
      </c>
    </row>
    <row r="36" spans="1:17" ht="17.100000000000001" customHeight="1" x14ac:dyDescent="0.15">
      <c r="A36" s="20"/>
      <c r="B36" s="13" t="s">
        <v>26</v>
      </c>
      <c r="C36" s="17">
        <f>SUM(C34:C35)</f>
        <v>46565</v>
      </c>
      <c r="D36" s="17">
        <f>SUM(D34:D35)</f>
        <v>11847</v>
      </c>
      <c r="E36" s="17">
        <f>SUM(E34:E35)</f>
        <v>8380</v>
      </c>
      <c r="F36" s="17">
        <f>SUM(F34:F35)</f>
        <v>3492</v>
      </c>
      <c r="G36" s="17">
        <f>SUM(G34:G35)</f>
        <v>2549</v>
      </c>
      <c r="H36" s="15">
        <f t="shared" si="0"/>
        <v>72.088305489260136</v>
      </c>
      <c r="I36" s="15">
        <f t="shared" si="1"/>
        <v>25.441855470847202</v>
      </c>
      <c r="J36" s="16">
        <f t="shared" si="2"/>
        <v>2335</v>
      </c>
      <c r="K36" s="16">
        <f>SUM(K34:K35)</f>
        <v>533</v>
      </c>
      <c r="L36" s="16">
        <f t="shared" ref="L36:Q36" si="10">SUM(L34:L35)</f>
        <v>303</v>
      </c>
      <c r="M36" s="16">
        <f t="shared" si="10"/>
        <v>507</v>
      </c>
      <c r="N36" s="16">
        <f t="shared" si="10"/>
        <v>319</v>
      </c>
      <c r="O36" s="16">
        <f t="shared" si="10"/>
        <v>247</v>
      </c>
      <c r="P36" s="16">
        <f t="shared" si="10"/>
        <v>238</v>
      </c>
      <c r="Q36" s="16">
        <f t="shared" si="10"/>
        <v>188</v>
      </c>
    </row>
    <row r="37" spans="1:17" ht="17.100000000000001" customHeight="1" x14ac:dyDescent="0.15">
      <c r="A37" s="20" t="s">
        <v>52</v>
      </c>
      <c r="B37" s="10" t="s">
        <v>53</v>
      </c>
      <c r="C37" s="10">
        <v>14637</v>
      </c>
      <c r="D37" s="10">
        <v>4679</v>
      </c>
      <c r="E37" s="10">
        <v>3359</v>
      </c>
      <c r="F37" s="10">
        <v>1514</v>
      </c>
      <c r="G37" s="10">
        <v>956</v>
      </c>
      <c r="H37" s="11">
        <f t="shared" si="0"/>
        <v>73.533789818398333</v>
      </c>
      <c r="I37" s="11">
        <f t="shared" si="1"/>
        <v>31.966933114709299</v>
      </c>
      <c r="J37" s="10">
        <f t="shared" si="2"/>
        <v>997</v>
      </c>
      <c r="K37" s="12">
        <v>245</v>
      </c>
      <c r="L37" s="12">
        <v>116</v>
      </c>
      <c r="M37" s="12">
        <v>225</v>
      </c>
      <c r="N37" s="12">
        <v>120</v>
      </c>
      <c r="O37" s="12">
        <v>110</v>
      </c>
      <c r="P37" s="12">
        <v>105</v>
      </c>
      <c r="Q37" s="12">
        <v>76</v>
      </c>
    </row>
    <row r="38" spans="1:17" ht="17.100000000000001" customHeight="1" x14ac:dyDescent="0.15">
      <c r="A38" s="20"/>
      <c r="B38" s="10" t="s">
        <v>54</v>
      </c>
      <c r="C38" s="10">
        <v>4925</v>
      </c>
      <c r="D38" s="10">
        <v>1774</v>
      </c>
      <c r="E38" s="10">
        <v>1323</v>
      </c>
      <c r="F38" s="10">
        <v>692</v>
      </c>
      <c r="G38" s="10">
        <v>320</v>
      </c>
      <c r="H38" s="11">
        <f t="shared" si="0"/>
        <v>76.492819349962204</v>
      </c>
      <c r="I38" s="11">
        <f t="shared" si="1"/>
        <v>36.020304568527919</v>
      </c>
      <c r="J38" s="10">
        <f t="shared" si="2"/>
        <v>503</v>
      </c>
      <c r="K38" s="12">
        <v>117</v>
      </c>
      <c r="L38" s="12">
        <v>70</v>
      </c>
      <c r="M38" s="12">
        <v>86</v>
      </c>
      <c r="N38" s="12">
        <v>76</v>
      </c>
      <c r="O38" s="12">
        <v>51</v>
      </c>
      <c r="P38" s="12">
        <v>55</v>
      </c>
      <c r="Q38" s="12">
        <v>48</v>
      </c>
    </row>
    <row r="39" spans="1:17" ht="17.100000000000001" customHeight="1" x14ac:dyDescent="0.15">
      <c r="A39" s="20"/>
      <c r="B39" s="10" t="s">
        <v>55</v>
      </c>
      <c r="C39" s="10">
        <v>7179</v>
      </c>
      <c r="D39" s="10">
        <v>2759</v>
      </c>
      <c r="E39" s="10">
        <v>1993</v>
      </c>
      <c r="F39" s="10">
        <v>926</v>
      </c>
      <c r="G39" s="10">
        <v>538</v>
      </c>
      <c r="H39" s="11">
        <f t="shared" si="0"/>
        <v>73.457099849473153</v>
      </c>
      <c r="I39" s="11">
        <f t="shared" si="1"/>
        <v>38.431536425686033</v>
      </c>
      <c r="J39" s="10">
        <f t="shared" si="2"/>
        <v>643</v>
      </c>
      <c r="K39" s="12">
        <v>158</v>
      </c>
      <c r="L39" s="12">
        <v>87</v>
      </c>
      <c r="M39" s="12">
        <v>139</v>
      </c>
      <c r="N39" s="12">
        <v>85</v>
      </c>
      <c r="O39" s="12">
        <v>78</v>
      </c>
      <c r="P39" s="12">
        <v>51</v>
      </c>
      <c r="Q39" s="12">
        <v>45</v>
      </c>
    </row>
    <row r="40" spans="1:17" ht="17.100000000000001" customHeight="1" x14ac:dyDescent="0.15">
      <c r="A40" s="20"/>
      <c r="B40" s="10" t="s">
        <v>56</v>
      </c>
      <c r="C40" s="10">
        <v>1103</v>
      </c>
      <c r="D40" s="10">
        <v>689</v>
      </c>
      <c r="E40" s="10">
        <v>510</v>
      </c>
      <c r="F40" s="10">
        <v>279</v>
      </c>
      <c r="G40" s="10">
        <v>116</v>
      </c>
      <c r="H40" s="11">
        <f t="shared" si="0"/>
        <v>77.450980392156865</v>
      </c>
      <c r="I40" s="11">
        <f t="shared" si="1"/>
        <v>62.46600181323663</v>
      </c>
      <c r="J40" s="10">
        <f t="shared" si="2"/>
        <v>215</v>
      </c>
      <c r="K40" s="12">
        <v>55</v>
      </c>
      <c r="L40" s="12">
        <v>34</v>
      </c>
      <c r="M40" s="12">
        <v>37</v>
      </c>
      <c r="N40" s="12">
        <v>31</v>
      </c>
      <c r="O40" s="12">
        <v>24</v>
      </c>
      <c r="P40" s="12">
        <v>23</v>
      </c>
      <c r="Q40" s="12">
        <v>11</v>
      </c>
    </row>
    <row r="41" spans="1:17" ht="17.100000000000001" customHeight="1" x14ac:dyDescent="0.15">
      <c r="A41" s="20"/>
      <c r="B41" s="13" t="s">
        <v>26</v>
      </c>
      <c r="C41" s="17">
        <f>SUM(C37:C40)</f>
        <v>27844</v>
      </c>
      <c r="D41" s="17">
        <f>SUM(D37:D40)</f>
        <v>9901</v>
      </c>
      <c r="E41" s="17">
        <f>SUM(E37:E40)</f>
        <v>7185</v>
      </c>
      <c r="F41" s="17">
        <f>SUM(F37:F40)</f>
        <v>3411</v>
      </c>
      <c r="G41" s="17">
        <f>SUM(G37:G40)</f>
        <v>1930</v>
      </c>
      <c r="H41" s="15">
        <f t="shared" si="0"/>
        <v>74.335421016005569</v>
      </c>
      <c r="I41" s="15">
        <f t="shared" si="1"/>
        <v>35.558827754632958</v>
      </c>
      <c r="J41" s="16">
        <f t="shared" si="2"/>
        <v>2358</v>
      </c>
      <c r="K41" s="16">
        <f>SUM(K37:K40)</f>
        <v>575</v>
      </c>
      <c r="L41" s="16">
        <f t="shared" ref="L41:Q41" si="11">SUM(L37:L40)</f>
        <v>307</v>
      </c>
      <c r="M41" s="16">
        <f t="shared" si="11"/>
        <v>487</v>
      </c>
      <c r="N41" s="16">
        <f t="shared" si="11"/>
        <v>312</v>
      </c>
      <c r="O41" s="16">
        <f t="shared" si="11"/>
        <v>263</v>
      </c>
      <c r="P41" s="16">
        <f t="shared" si="11"/>
        <v>234</v>
      </c>
      <c r="Q41" s="16">
        <f t="shared" si="11"/>
        <v>180</v>
      </c>
    </row>
    <row r="42" spans="1:17" ht="17.100000000000001" customHeight="1" x14ac:dyDescent="0.15">
      <c r="A42" s="20" t="s">
        <v>57</v>
      </c>
      <c r="B42" s="10" t="s">
        <v>58</v>
      </c>
      <c r="C42" s="10">
        <v>3512</v>
      </c>
      <c r="D42" s="10">
        <v>2355</v>
      </c>
      <c r="E42" s="10">
        <v>1664</v>
      </c>
      <c r="F42" s="10">
        <v>845</v>
      </c>
      <c r="G42" s="10">
        <v>515</v>
      </c>
      <c r="H42" s="11">
        <f t="shared" si="0"/>
        <v>81.730769230769226</v>
      </c>
      <c r="I42" s="11">
        <f t="shared" si="1"/>
        <v>67.055808656036447</v>
      </c>
      <c r="J42" s="10">
        <f t="shared" si="2"/>
        <v>716</v>
      </c>
      <c r="K42" s="12">
        <v>255</v>
      </c>
      <c r="L42" s="12">
        <v>83</v>
      </c>
      <c r="M42" s="12">
        <v>126</v>
      </c>
      <c r="N42" s="12">
        <v>77</v>
      </c>
      <c r="O42" s="12">
        <v>74</v>
      </c>
      <c r="P42" s="12">
        <v>61</v>
      </c>
      <c r="Q42" s="12">
        <v>40</v>
      </c>
    </row>
    <row r="43" spans="1:17" ht="17.100000000000001" customHeight="1" x14ac:dyDescent="0.15">
      <c r="A43" s="20"/>
      <c r="B43" s="13" t="s">
        <v>26</v>
      </c>
      <c r="C43" s="17">
        <f>SUM(C42)</f>
        <v>3512</v>
      </c>
      <c r="D43" s="17">
        <f>SUM(D42)</f>
        <v>2355</v>
      </c>
      <c r="E43" s="17">
        <f>SUM(E42)</f>
        <v>1664</v>
      </c>
      <c r="F43" s="17">
        <f>SUM(F42)</f>
        <v>845</v>
      </c>
      <c r="G43" s="17">
        <f>SUM(G42)</f>
        <v>515</v>
      </c>
      <c r="H43" s="15">
        <f t="shared" si="0"/>
        <v>81.730769230769226</v>
      </c>
      <c r="I43" s="15">
        <f t="shared" si="1"/>
        <v>67.055808656036447</v>
      </c>
      <c r="J43" s="16">
        <f t="shared" si="2"/>
        <v>716</v>
      </c>
      <c r="K43" s="16">
        <f>SUM(K42)</f>
        <v>255</v>
      </c>
      <c r="L43" s="16">
        <f t="shared" ref="L43:Q43" si="12">SUM(L42)</f>
        <v>83</v>
      </c>
      <c r="M43" s="16">
        <f t="shared" si="12"/>
        <v>126</v>
      </c>
      <c r="N43" s="16">
        <f t="shared" si="12"/>
        <v>77</v>
      </c>
      <c r="O43" s="16">
        <f t="shared" si="12"/>
        <v>74</v>
      </c>
      <c r="P43" s="16">
        <f t="shared" si="12"/>
        <v>61</v>
      </c>
      <c r="Q43" s="16">
        <f t="shared" si="12"/>
        <v>40</v>
      </c>
    </row>
    <row r="44" spans="1:17" ht="17.100000000000001" customHeight="1" x14ac:dyDescent="0.15">
      <c r="A44" s="20" t="s">
        <v>59</v>
      </c>
      <c r="B44" s="10" t="s">
        <v>60</v>
      </c>
      <c r="C44" s="10">
        <v>10254</v>
      </c>
      <c r="D44" s="10">
        <v>2797</v>
      </c>
      <c r="E44" s="10">
        <v>1963</v>
      </c>
      <c r="F44" s="10">
        <v>791</v>
      </c>
      <c r="G44" s="10">
        <v>620</v>
      </c>
      <c r="H44" s="11">
        <f t="shared" si="0"/>
        <v>71.879775853285793</v>
      </c>
      <c r="I44" s="11">
        <f t="shared" si="1"/>
        <v>27.277160132631167</v>
      </c>
      <c r="J44" s="10">
        <f t="shared" si="2"/>
        <v>547</v>
      </c>
      <c r="K44" s="12">
        <v>149</v>
      </c>
      <c r="L44" s="12">
        <v>84</v>
      </c>
      <c r="M44" s="12">
        <v>101</v>
      </c>
      <c r="N44" s="12">
        <v>73</v>
      </c>
      <c r="O44" s="12">
        <v>51</v>
      </c>
      <c r="P44" s="12">
        <v>47</v>
      </c>
      <c r="Q44" s="12">
        <v>42</v>
      </c>
    </row>
    <row r="45" spans="1:17" ht="17.100000000000001" customHeight="1" x14ac:dyDescent="0.15">
      <c r="A45" s="20"/>
      <c r="B45" s="10" t="s">
        <v>61</v>
      </c>
      <c r="C45" s="10">
        <v>20180</v>
      </c>
      <c r="D45" s="10">
        <v>5001</v>
      </c>
      <c r="E45" s="10">
        <v>3521</v>
      </c>
      <c r="F45" s="10">
        <v>1458</v>
      </c>
      <c r="G45" s="10">
        <v>1090</v>
      </c>
      <c r="H45" s="11">
        <f t="shared" si="0"/>
        <v>72.365805168986086</v>
      </c>
      <c r="I45" s="11">
        <f t="shared" si="1"/>
        <v>24.781962338949455</v>
      </c>
      <c r="J45" s="10">
        <f t="shared" si="2"/>
        <v>1008</v>
      </c>
      <c r="K45" s="12">
        <v>255</v>
      </c>
      <c r="L45" s="12">
        <v>128</v>
      </c>
      <c r="M45" s="12">
        <v>217</v>
      </c>
      <c r="N45" s="12">
        <v>126</v>
      </c>
      <c r="O45" s="12">
        <v>85</v>
      </c>
      <c r="P45" s="12">
        <v>113</v>
      </c>
      <c r="Q45" s="12">
        <v>84</v>
      </c>
    </row>
    <row r="46" spans="1:17" ht="17.100000000000001" customHeight="1" x14ac:dyDescent="0.15">
      <c r="A46" s="20"/>
      <c r="B46" s="10" t="s">
        <v>62</v>
      </c>
      <c r="C46" s="10">
        <v>12249</v>
      </c>
      <c r="D46" s="10">
        <v>3670</v>
      </c>
      <c r="E46" s="10">
        <v>2661</v>
      </c>
      <c r="F46" s="10">
        <v>1190</v>
      </c>
      <c r="G46" s="10">
        <v>727</v>
      </c>
      <c r="H46" s="11">
        <f t="shared" si="0"/>
        <v>72.040586245772261</v>
      </c>
      <c r="I46" s="11">
        <f t="shared" si="1"/>
        <v>29.961629520777205</v>
      </c>
      <c r="J46" s="10">
        <f t="shared" si="2"/>
        <v>715</v>
      </c>
      <c r="K46" s="12">
        <v>169</v>
      </c>
      <c r="L46" s="12">
        <v>108</v>
      </c>
      <c r="M46" s="12">
        <v>145</v>
      </c>
      <c r="N46" s="12">
        <v>100</v>
      </c>
      <c r="O46" s="12">
        <v>72</v>
      </c>
      <c r="P46" s="12">
        <v>69</v>
      </c>
      <c r="Q46" s="12">
        <v>52</v>
      </c>
    </row>
    <row r="47" spans="1:17" ht="17.100000000000001" customHeight="1" x14ac:dyDescent="0.15">
      <c r="A47" s="20"/>
      <c r="B47" s="10" t="s">
        <v>63</v>
      </c>
      <c r="C47" s="10">
        <v>11368</v>
      </c>
      <c r="D47" s="10">
        <v>3555</v>
      </c>
      <c r="E47" s="10">
        <v>2512</v>
      </c>
      <c r="F47" s="10">
        <v>1061</v>
      </c>
      <c r="G47" s="10">
        <v>774</v>
      </c>
      <c r="H47" s="11">
        <f t="shared" si="0"/>
        <v>73.04936305732484</v>
      </c>
      <c r="I47" s="11">
        <f t="shared" si="1"/>
        <v>31.271991555242785</v>
      </c>
      <c r="J47" s="10">
        <f t="shared" si="2"/>
        <v>746</v>
      </c>
      <c r="K47" s="12">
        <v>170</v>
      </c>
      <c r="L47" s="12">
        <v>115</v>
      </c>
      <c r="M47" s="12">
        <v>148</v>
      </c>
      <c r="N47" s="12">
        <v>93</v>
      </c>
      <c r="O47" s="12">
        <v>73</v>
      </c>
      <c r="P47" s="12">
        <v>82</v>
      </c>
      <c r="Q47" s="12">
        <v>65</v>
      </c>
    </row>
    <row r="48" spans="1:17" ht="17.100000000000001" customHeight="1" x14ac:dyDescent="0.15">
      <c r="A48" s="20"/>
      <c r="B48" s="13" t="s">
        <v>26</v>
      </c>
      <c r="C48" s="17">
        <f>SUM(C44:C47)</f>
        <v>54051</v>
      </c>
      <c r="D48" s="17">
        <f>SUM(D44:D47)</f>
        <v>15023</v>
      </c>
      <c r="E48" s="17">
        <f>SUM(E44:E47)</f>
        <v>10657</v>
      </c>
      <c r="F48" s="17">
        <f>SUM(F44:F47)</f>
        <v>4500</v>
      </c>
      <c r="G48" s="17">
        <f>SUM(G44:G47)</f>
        <v>3211</v>
      </c>
      <c r="H48" s="15">
        <f t="shared" si="0"/>
        <v>72.35619780426012</v>
      </c>
      <c r="I48" s="15">
        <f t="shared" si="1"/>
        <v>27.79412036780078</v>
      </c>
      <c r="J48" s="16">
        <f t="shared" si="2"/>
        <v>3016</v>
      </c>
      <c r="K48" s="16">
        <f>SUM(K44:K47)</f>
        <v>743</v>
      </c>
      <c r="L48" s="16">
        <f t="shared" ref="L48:Q48" si="13">SUM(L44:L47)</f>
        <v>435</v>
      </c>
      <c r="M48" s="16">
        <f t="shared" si="13"/>
        <v>611</v>
      </c>
      <c r="N48" s="16">
        <f t="shared" si="13"/>
        <v>392</v>
      </c>
      <c r="O48" s="16">
        <f t="shared" si="13"/>
        <v>281</v>
      </c>
      <c r="P48" s="16">
        <f t="shared" si="13"/>
        <v>311</v>
      </c>
      <c r="Q48" s="16">
        <f t="shared" si="13"/>
        <v>243</v>
      </c>
    </row>
    <row r="49" spans="1:17" ht="17.100000000000001" customHeight="1" x14ac:dyDescent="0.15">
      <c r="A49" s="20" t="s">
        <v>64</v>
      </c>
      <c r="B49" s="10" t="s">
        <v>65</v>
      </c>
      <c r="C49" s="10">
        <v>1112</v>
      </c>
      <c r="D49" s="10">
        <v>570</v>
      </c>
      <c r="E49" s="10">
        <v>386</v>
      </c>
      <c r="F49" s="10">
        <v>147</v>
      </c>
      <c r="G49" s="10">
        <v>121</v>
      </c>
      <c r="H49" s="11">
        <f t="shared" si="0"/>
        <v>69.430051813471508</v>
      </c>
      <c r="I49" s="11">
        <f t="shared" si="1"/>
        <v>51.258992805755398</v>
      </c>
      <c r="J49" s="10">
        <f t="shared" si="2"/>
        <v>117</v>
      </c>
      <c r="K49" s="12">
        <v>30</v>
      </c>
      <c r="L49" s="12">
        <v>14</v>
      </c>
      <c r="M49" s="12">
        <v>21</v>
      </c>
      <c r="N49" s="12">
        <v>15</v>
      </c>
      <c r="O49" s="12">
        <v>12</v>
      </c>
      <c r="P49" s="12">
        <v>14</v>
      </c>
      <c r="Q49" s="12">
        <v>11</v>
      </c>
    </row>
    <row r="50" spans="1:17" ht="17.100000000000001" customHeight="1" x14ac:dyDescent="0.15">
      <c r="A50" s="20"/>
      <c r="B50" s="10" t="s">
        <v>66</v>
      </c>
      <c r="C50" s="10">
        <v>837</v>
      </c>
      <c r="D50" s="10">
        <v>476</v>
      </c>
      <c r="E50" s="10">
        <v>334</v>
      </c>
      <c r="F50" s="10">
        <v>157</v>
      </c>
      <c r="G50" s="10">
        <v>87</v>
      </c>
      <c r="H50" s="11">
        <f t="shared" si="0"/>
        <v>73.053892215568865</v>
      </c>
      <c r="I50" s="11">
        <f t="shared" si="1"/>
        <v>56.86977299880526</v>
      </c>
      <c r="J50" s="10">
        <f t="shared" si="2"/>
        <v>141</v>
      </c>
      <c r="K50" s="12">
        <v>23</v>
      </c>
      <c r="L50" s="12">
        <v>18</v>
      </c>
      <c r="M50" s="12">
        <v>22</v>
      </c>
      <c r="N50" s="12">
        <v>21</v>
      </c>
      <c r="O50" s="12">
        <v>21</v>
      </c>
      <c r="P50" s="12">
        <v>17</v>
      </c>
      <c r="Q50" s="12">
        <v>19</v>
      </c>
    </row>
    <row r="51" spans="1:17" ht="17.100000000000001" customHeight="1" x14ac:dyDescent="0.15">
      <c r="A51" s="20"/>
      <c r="B51" s="10" t="s">
        <v>67</v>
      </c>
      <c r="C51" s="10">
        <v>1886</v>
      </c>
      <c r="D51" s="10">
        <v>744</v>
      </c>
      <c r="E51" s="10">
        <v>516</v>
      </c>
      <c r="F51" s="10">
        <v>199</v>
      </c>
      <c r="G51" s="10">
        <v>147</v>
      </c>
      <c r="H51" s="11">
        <f t="shared" si="0"/>
        <v>67.054263565891475</v>
      </c>
      <c r="I51" s="11">
        <f t="shared" si="1"/>
        <v>39.448568398727467</v>
      </c>
      <c r="J51" s="10">
        <f t="shared" si="2"/>
        <v>175</v>
      </c>
      <c r="K51" s="12">
        <v>32</v>
      </c>
      <c r="L51" s="12">
        <v>19</v>
      </c>
      <c r="M51" s="12">
        <v>42</v>
      </c>
      <c r="N51" s="12">
        <v>20</v>
      </c>
      <c r="O51" s="12">
        <v>16</v>
      </c>
      <c r="P51" s="12">
        <v>25</v>
      </c>
      <c r="Q51" s="12">
        <v>21</v>
      </c>
    </row>
    <row r="52" spans="1:17" ht="17.100000000000001" customHeight="1" x14ac:dyDescent="0.15">
      <c r="A52" s="20"/>
      <c r="B52" s="10" t="s">
        <v>68</v>
      </c>
      <c r="C52" s="10">
        <v>2043</v>
      </c>
      <c r="D52" s="10">
        <v>831</v>
      </c>
      <c r="E52" s="10">
        <v>567</v>
      </c>
      <c r="F52" s="10">
        <v>226</v>
      </c>
      <c r="G52" s="10">
        <v>170</v>
      </c>
      <c r="H52" s="11">
        <f t="shared" si="0"/>
        <v>69.841269841269835</v>
      </c>
      <c r="I52" s="11">
        <f t="shared" si="1"/>
        <v>40.675477239353889</v>
      </c>
      <c r="J52" s="10">
        <f t="shared" si="2"/>
        <v>185</v>
      </c>
      <c r="K52" s="12">
        <v>30</v>
      </c>
      <c r="L52" s="12">
        <v>34</v>
      </c>
      <c r="M52" s="12">
        <v>36</v>
      </c>
      <c r="N52" s="12">
        <v>21</v>
      </c>
      <c r="O52" s="12">
        <v>24</v>
      </c>
      <c r="P52" s="12">
        <v>22</v>
      </c>
      <c r="Q52" s="12">
        <v>18</v>
      </c>
    </row>
    <row r="53" spans="1:17" ht="17.100000000000001" customHeight="1" x14ac:dyDescent="0.15">
      <c r="A53" s="20"/>
      <c r="B53" s="10" t="s">
        <v>69</v>
      </c>
      <c r="C53" s="10">
        <v>7831</v>
      </c>
      <c r="D53" s="10">
        <v>2546</v>
      </c>
      <c r="E53" s="10">
        <v>1814</v>
      </c>
      <c r="F53" s="10">
        <v>794</v>
      </c>
      <c r="G53" s="10">
        <v>516</v>
      </c>
      <c r="H53" s="11">
        <f t="shared" si="0"/>
        <v>72.216097023153253</v>
      </c>
      <c r="I53" s="11">
        <f t="shared" si="1"/>
        <v>32.511812029115056</v>
      </c>
      <c r="J53" s="10">
        <f t="shared" si="2"/>
        <v>511</v>
      </c>
      <c r="K53" s="12">
        <v>123</v>
      </c>
      <c r="L53" s="12">
        <v>55</v>
      </c>
      <c r="M53" s="12">
        <v>119</v>
      </c>
      <c r="N53" s="12">
        <v>71</v>
      </c>
      <c r="O53" s="12">
        <v>55</v>
      </c>
      <c r="P53" s="12">
        <v>46</v>
      </c>
      <c r="Q53" s="12">
        <v>42</v>
      </c>
    </row>
    <row r="54" spans="1:17" ht="17.100000000000001" customHeight="1" x14ac:dyDescent="0.15">
      <c r="A54" s="20"/>
      <c r="B54" s="10" t="s">
        <v>70</v>
      </c>
      <c r="C54" s="10">
        <v>5568</v>
      </c>
      <c r="D54" s="10">
        <v>1907</v>
      </c>
      <c r="E54" s="10">
        <v>1329</v>
      </c>
      <c r="F54" s="10">
        <v>559</v>
      </c>
      <c r="G54" s="10">
        <v>392</v>
      </c>
      <c r="H54" s="11">
        <f t="shared" si="0"/>
        <v>71.557562076749434</v>
      </c>
      <c r="I54" s="11">
        <f t="shared" si="1"/>
        <v>34.249281609195407</v>
      </c>
      <c r="J54" s="10">
        <f t="shared" si="2"/>
        <v>399</v>
      </c>
      <c r="K54" s="12">
        <v>88</v>
      </c>
      <c r="L54" s="12">
        <v>54</v>
      </c>
      <c r="M54" s="12">
        <v>85</v>
      </c>
      <c r="N54" s="12">
        <v>45</v>
      </c>
      <c r="O54" s="12">
        <v>32</v>
      </c>
      <c r="P54" s="12">
        <v>58</v>
      </c>
      <c r="Q54" s="12">
        <v>37</v>
      </c>
    </row>
    <row r="55" spans="1:17" ht="17.100000000000001" customHeight="1" x14ac:dyDescent="0.15">
      <c r="A55" s="20"/>
      <c r="B55" s="10" t="s">
        <v>71</v>
      </c>
      <c r="C55" s="10">
        <v>7076</v>
      </c>
      <c r="D55" s="10">
        <v>2441</v>
      </c>
      <c r="E55" s="10">
        <v>1664</v>
      </c>
      <c r="F55" s="10">
        <v>627</v>
      </c>
      <c r="G55" s="10">
        <v>524</v>
      </c>
      <c r="H55" s="11">
        <f t="shared" si="0"/>
        <v>69.170673076923066</v>
      </c>
      <c r="I55" s="11">
        <f t="shared" si="1"/>
        <v>34.496890898812886</v>
      </c>
      <c r="J55" s="10">
        <f t="shared" si="2"/>
        <v>487</v>
      </c>
      <c r="K55" s="12">
        <v>128</v>
      </c>
      <c r="L55" s="12">
        <v>65</v>
      </c>
      <c r="M55" s="12">
        <v>94</v>
      </c>
      <c r="N55" s="12">
        <v>59</v>
      </c>
      <c r="O55" s="12">
        <v>43</v>
      </c>
      <c r="P55" s="12">
        <v>56</v>
      </c>
      <c r="Q55" s="12">
        <v>42</v>
      </c>
    </row>
    <row r="56" spans="1:17" ht="17.100000000000001" customHeight="1" x14ac:dyDescent="0.15">
      <c r="A56" s="20"/>
      <c r="B56" s="13" t="s">
        <v>26</v>
      </c>
      <c r="C56" s="17">
        <f>SUM(C49:C55)</f>
        <v>26353</v>
      </c>
      <c r="D56" s="17">
        <f>SUM(D49:D55)</f>
        <v>9515</v>
      </c>
      <c r="E56" s="17">
        <f>SUM(E49:E55)</f>
        <v>6610</v>
      </c>
      <c r="F56" s="17">
        <f>SUM(F49:F55)</f>
        <v>2709</v>
      </c>
      <c r="G56" s="17">
        <f>SUM(G49:G55)</f>
        <v>1957</v>
      </c>
      <c r="H56" s="15">
        <f t="shared" si="0"/>
        <v>70.590015128593038</v>
      </c>
      <c r="I56" s="15">
        <f t="shared" si="1"/>
        <v>36.105946192084396</v>
      </c>
      <c r="J56" s="16">
        <f t="shared" si="2"/>
        <v>2015</v>
      </c>
      <c r="K56" s="16">
        <f>SUM(K49:K55)</f>
        <v>454</v>
      </c>
      <c r="L56" s="16">
        <f t="shared" ref="L56:Q56" si="14">SUM(L49:L55)</f>
        <v>259</v>
      </c>
      <c r="M56" s="16">
        <f t="shared" si="14"/>
        <v>419</v>
      </c>
      <c r="N56" s="16">
        <f t="shared" si="14"/>
        <v>252</v>
      </c>
      <c r="O56" s="16">
        <f t="shared" si="14"/>
        <v>203</v>
      </c>
      <c r="P56" s="16">
        <f t="shared" si="14"/>
        <v>238</v>
      </c>
      <c r="Q56" s="16">
        <f t="shared" si="14"/>
        <v>190</v>
      </c>
    </row>
    <row r="57" spans="1:17" ht="17.100000000000001" customHeight="1" x14ac:dyDescent="0.15">
      <c r="A57" s="18"/>
      <c r="B57" s="10" t="s">
        <v>72</v>
      </c>
      <c r="C57" s="19">
        <v>509789</v>
      </c>
      <c r="D57" s="19">
        <v>141901</v>
      </c>
      <c r="E57" s="19">
        <v>102963</v>
      </c>
      <c r="F57" s="19">
        <v>48066</v>
      </c>
      <c r="G57" s="19">
        <v>28274</v>
      </c>
      <c r="H57" s="11">
        <f t="shared" si="0"/>
        <v>74.143138797432087</v>
      </c>
      <c r="I57" s="11">
        <f t="shared" si="1"/>
        <v>27.835241639187981</v>
      </c>
      <c r="J57" s="10">
        <f t="shared" si="2"/>
        <v>30779</v>
      </c>
      <c r="K57" s="12">
        <f>SUM(K56,K48,K43,K41,K36,K33,K30,K27,K24,K19,K16,K11)</f>
        <v>7558</v>
      </c>
      <c r="L57" s="12">
        <f t="shared" ref="L57:Q57" si="15">SUM(L56,L48,L43,L41,L36,L33,L30,L27,L24,L19,L16,L11)</f>
        <v>4106</v>
      </c>
      <c r="M57" s="12">
        <f t="shared" si="15"/>
        <v>6637</v>
      </c>
      <c r="N57" s="12">
        <f t="shared" si="15"/>
        <v>3695</v>
      </c>
      <c r="O57" s="12">
        <f t="shared" si="15"/>
        <v>3047</v>
      </c>
      <c r="P57" s="12">
        <f t="shared" si="15"/>
        <v>3084</v>
      </c>
      <c r="Q57" s="12">
        <f t="shared" si="15"/>
        <v>2652</v>
      </c>
    </row>
  </sheetData>
  <mergeCells count="12">
    <mergeCell ref="A49:A56"/>
    <mergeCell ref="A5:A11"/>
    <mergeCell ref="A12:A16"/>
    <mergeCell ref="A17:A19"/>
    <mergeCell ref="A20:A24"/>
    <mergeCell ref="A25:A27"/>
    <mergeCell ref="A28:A30"/>
    <mergeCell ref="A31:A33"/>
    <mergeCell ref="A34:A36"/>
    <mergeCell ref="A37:A41"/>
    <mergeCell ref="A42:A43"/>
    <mergeCell ref="A44:A48"/>
  </mergeCells>
  <phoneticPr fontId="2"/>
  <pageMargins left="0.51181102362204722" right="0.31496062992125984" top="0.55118110236220474" bottom="0.55118110236220474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2020-05-01T01:45:22Z</dcterms:created>
  <dcterms:modified xsi:type="dcterms:W3CDTF">2020-05-01T01:56:53Z</dcterms:modified>
</cp:coreProperties>
</file>