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t069012\Desktop\20191030地区別高齢者人口・認定者数\"/>
    </mc:Choice>
  </mc:AlternateContent>
  <xr:revisionPtr revIDLastSave="0" documentId="13_ncr:1_{4B258416-3A90-4D14-9F6E-206CDF971C80}" xr6:coauthVersionLast="36" xr6:coauthVersionMax="36" xr10:uidLastSave="{00000000-0000-0000-0000-000000000000}"/>
  <bookViews>
    <workbookView xWindow="120" yWindow="90" windowWidth="23895" windowHeight="14535" xr2:uid="{00000000-000D-0000-FFFF-FFFF00000000}"/>
  </bookViews>
  <sheets>
    <sheet name="完成" sheetId="8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6" i="8" l="1"/>
  <c r="J7" i="8"/>
  <c r="J8" i="8"/>
  <c r="J9" i="8"/>
  <c r="J10" i="8"/>
  <c r="J12" i="8"/>
  <c r="J13" i="8"/>
  <c r="J14" i="8"/>
  <c r="J15" i="8"/>
  <c r="J17" i="8"/>
  <c r="J18" i="8"/>
  <c r="J20" i="8"/>
  <c r="J21" i="8"/>
  <c r="J22" i="8"/>
  <c r="J23" i="8"/>
  <c r="J25" i="8"/>
  <c r="J26" i="8"/>
  <c r="J28" i="8"/>
  <c r="J29" i="8"/>
  <c r="J31" i="8"/>
  <c r="J32" i="8"/>
  <c r="J34" i="8"/>
  <c r="J35" i="8"/>
  <c r="J37" i="8"/>
  <c r="J38" i="8"/>
  <c r="J39" i="8"/>
  <c r="J40" i="8"/>
  <c r="J42" i="8"/>
  <c r="J44" i="8"/>
  <c r="J45" i="8"/>
  <c r="J46" i="8"/>
  <c r="J47" i="8"/>
  <c r="J49" i="8"/>
  <c r="J50" i="8"/>
  <c r="J51" i="8"/>
  <c r="J52" i="8"/>
  <c r="J53" i="8"/>
  <c r="J54" i="8"/>
  <c r="J55" i="8"/>
  <c r="J5" i="8"/>
  <c r="Q56" i="8"/>
  <c r="P56" i="8"/>
  <c r="O56" i="8"/>
  <c r="N56" i="8"/>
  <c r="M56" i="8"/>
  <c r="L56" i="8"/>
  <c r="K56" i="8"/>
  <c r="J56" i="8" s="1"/>
  <c r="Q48" i="8"/>
  <c r="P48" i="8"/>
  <c r="O48" i="8"/>
  <c r="N48" i="8"/>
  <c r="M48" i="8"/>
  <c r="L48" i="8"/>
  <c r="K48" i="8"/>
  <c r="J48" i="8" s="1"/>
  <c r="Q43" i="8"/>
  <c r="P43" i="8"/>
  <c r="O43" i="8"/>
  <c r="N43" i="8"/>
  <c r="M43" i="8"/>
  <c r="L43" i="8"/>
  <c r="K43" i="8"/>
  <c r="J43" i="8" s="1"/>
  <c r="Q41" i="8"/>
  <c r="P41" i="8"/>
  <c r="O41" i="8"/>
  <c r="N41" i="8"/>
  <c r="M41" i="8"/>
  <c r="L41" i="8"/>
  <c r="J41" i="8" s="1"/>
  <c r="K41" i="8"/>
  <c r="Q36" i="8"/>
  <c r="P36" i="8"/>
  <c r="O36" i="8"/>
  <c r="N36" i="8"/>
  <c r="M36" i="8"/>
  <c r="L36" i="8"/>
  <c r="K36" i="8"/>
  <c r="J36" i="8" s="1"/>
  <c r="Q33" i="8"/>
  <c r="P33" i="8"/>
  <c r="O33" i="8"/>
  <c r="N33" i="8"/>
  <c r="J33" i="8" s="1"/>
  <c r="M33" i="8"/>
  <c r="L33" i="8"/>
  <c r="K33" i="8"/>
  <c r="Q30" i="8"/>
  <c r="P30" i="8"/>
  <c r="O30" i="8"/>
  <c r="N30" i="8"/>
  <c r="M30" i="8"/>
  <c r="L30" i="8"/>
  <c r="K30" i="8"/>
  <c r="J30" i="8" s="1"/>
  <c r="Q27" i="8"/>
  <c r="P27" i="8"/>
  <c r="O27" i="8"/>
  <c r="N27" i="8"/>
  <c r="M27" i="8"/>
  <c r="L27" i="8"/>
  <c r="K27" i="8"/>
  <c r="J27" i="8" s="1"/>
  <c r="Q24" i="8"/>
  <c r="P24" i="8"/>
  <c r="O24" i="8"/>
  <c r="N24" i="8"/>
  <c r="M24" i="8"/>
  <c r="L24" i="8"/>
  <c r="K24" i="8"/>
  <c r="J24" i="8" s="1"/>
  <c r="Q19" i="8"/>
  <c r="P19" i="8"/>
  <c r="O19" i="8"/>
  <c r="N19" i="8"/>
  <c r="M19" i="8"/>
  <c r="L19" i="8"/>
  <c r="K19" i="8"/>
  <c r="J19" i="8" s="1"/>
  <c r="Q16" i="8"/>
  <c r="P16" i="8"/>
  <c r="O16" i="8"/>
  <c r="N16" i="8"/>
  <c r="M16" i="8"/>
  <c r="J16" i="8" s="1"/>
  <c r="L16" i="8"/>
  <c r="K16" i="8"/>
  <c r="Q11" i="8"/>
  <c r="P11" i="8"/>
  <c r="O11" i="8"/>
  <c r="N11" i="8"/>
  <c r="M11" i="8"/>
  <c r="L11" i="8"/>
  <c r="K11" i="8"/>
  <c r="J11" i="8" s="1"/>
  <c r="L57" i="8" l="1"/>
  <c r="N57" i="8"/>
  <c r="O57" i="8"/>
  <c r="M57" i="8"/>
  <c r="Q57" i="8"/>
  <c r="P57" i="8"/>
  <c r="K57" i="8"/>
  <c r="G56" i="8"/>
  <c r="F56" i="8"/>
  <c r="E56" i="8"/>
  <c r="D56" i="8"/>
  <c r="C56" i="8"/>
  <c r="G48" i="8"/>
  <c r="F48" i="8"/>
  <c r="E48" i="8"/>
  <c r="D48" i="8"/>
  <c r="I48" i="8" s="1"/>
  <c r="C48" i="8"/>
  <c r="G43" i="8"/>
  <c r="F43" i="8"/>
  <c r="E43" i="8"/>
  <c r="D43" i="8"/>
  <c r="C43" i="8"/>
  <c r="G41" i="8"/>
  <c r="F41" i="8"/>
  <c r="E41" i="8"/>
  <c r="D41" i="8"/>
  <c r="C41" i="8"/>
  <c r="I41" i="8" s="1"/>
  <c r="G36" i="8"/>
  <c r="H36" i="8" s="1"/>
  <c r="F36" i="8"/>
  <c r="E36" i="8"/>
  <c r="D36" i="8"/>
  <c r="C36" i="8"/>
  <c r="G33" i="8"/>
  <c r="F33" i="8"/>
  <c r="E33" i="8"/>
  <c r="H33" i="8" s="1"/>
  <c r="D33" i="8"/>
  <c r="I33" i="8" s="1"/>
  <c r="C33" i="8"/>
  <c r="G30" i="8"/>
  <c r="F30" i="8"/>
  <c r="E30" i="8"/>
  <c r="H30" i="8" s="1"/>
  <c r="D30" i="8"/>
  <c r="C30" i="8"/>
  <c r="G27" i="8"/>
  <c r="F27" i="8"/>
  <c r="E27" i="8"/>
  <c r="D27" i="8"/>
  <c r="C27" i="8"/>
  <c r="I27" i="8" s="1"/>
  <c r="G24" i="8"/>
  <c r="H24" i="8" s="1"/>
  <c r="F24" i="8"/>
  <c r="E24" i="8"/>
  <c r="D24" i="8"/>
  <c r="C24" i="8"/>
  <c r="G19" i="8"/>
  <c r="F19" i="8"/>
  <c r="E19" i="8"/>
  <c r="H19" i="8" s="1"/>
  <c r="D19" i="8"/>
  <c r="I19" i="8" s="1"/>
  <c r="C19" i="8"/>
  <c r="G16" i="8"/>
  <c r="F16" i="8"/>
  <c r="E16" i="8"/>
  <c r="H16" i="8" s="1"/>
  <c r="D16" i="8"/>
  <c r="C16" i="8"/>
  <c r="G11" i="8"/>
  <c r="F11" i="8"/>
  <c r="E11" i="8"/>
  <c r="D11" i="8"/>
  <c r="C11" i="8"/>
  <c r="I11" i="8" s="1"/>
  <c r="H56" i="8"/>
  <c r="I55" i="8"/>
  <c r="H55" i="8"/>
  <c r="I54" i="8"/>
  <c r="H54" i="8"/>
  <c r="I53" i="8"/>
  <c r="H53" i="8"/>
  <c r="I52" i="8"/>
  <c r="H52" i="8"/>
  <c r="I51" i="8"/>
  <c r="H51" i="8"/>
  <c r="I50" i="8"/>
  <c r="H50" i="8"/>
  <c r="I49" i="8"/>
  <c r="H49" i="8"/>
  <c r="H48" i="8"/>
  <c r="I57" i="8"/>
  <c r="I47" i="8"/>
  <c r="H47" i="8"/>
  <c r="I46" i="8"/>
  <c r="H46" i="8"/>
  <c r="I45" i="8"/>
  <c r="H45" i="8"/>
  <c r="I44" i="8"/>
  <c r="H44" i="8"/>
  <c r="I43" i="8"/>
  <c r="I42" i="8"/>
  <c r="H42" i="8"/>
  <c r="I40" i="8"/>
  <c r="H40" i="8"/>
  <c r="I39" i="8"/>
  <c r="H39" i="8"/>
  <c r="I38" i="8"/>
  <c r="H38" i="8"/>
  <c r="I37" i="8"/>
  <c r="H37" i="8"/>
  <c r="I35" i="8"/>
  <c r="H35" i="8"/>
  <c r="I34" i="8"/>
  <c r="H34" i="8"/>
  <c r="I32" i="8"/>
  <c r="H32" i="8"/>
  <c r="I31" i="8"/>
  <c r="H31" i="8"/>
  <c r="I30" i="8"/>
  <c r="I29" i="8"/>
  <c r="H29" i="8"/>
  <c r="I28" i="8"/>
  <c r="H28" i="8"/>
  <c r="I26" i="8"/>
  <c r="H26" i="8"/>
  <c r="I25" i="8"/>
  <c r="H25" i="8"/>
  <c r="I23" i="8"/>
  <c r="H23" i="8"/>
  <c r="I22" i="8"/>
  <c r="H22" i="8"/>
  <c r="I21" i="8"/>
  <c r="H21" i="8"/>
  <c r="I20" i="8"/>
  <c r="H20" i="8"/>
  <c r="I18" i="8"/>
  <c r="H18" i="8"/>
  <c r="I17" i="8"/>
  <c r="H17" i="8"/>
  <c r="I16" i="8"/>
  <c r="I15" i="8"/>
  <c r="H15" i="8"/>
  <c r="I14" i="8"/>
  <c r="H14" i="8"/>
  <c r="I13" i="8"/>
  <c r="H13" i="8"/>
  <c r="I12" i="8"/>
  <c r="H12" i="8"/>
  <c r="I10" i="8"/>
  <c r="H10" i="8"/>
  <c r="I9" i="8"/>
  <c r="H9" i="8"/>
  <c r="I8" i="8"/>
  <c r="H8" i="8"/>
  <c r="I7" i="8"/>
  <c r="H7" i="8"/>
  <c r="I6" i="8"/>
  <c r="H6" i="8"/>
  <c r="I5" i="8"/>
  <c r="H5" i="8"/>
  <c r="J57" i="8" l="1"/>
  <c r="H11" i="8"/>
  <c r="I24" i="8"/>
  <c r="H27" i="8"/>
  <c r="I36" i="8"/>
  <c r="H41" i="8"/>
  <c r="H43" i="8"/>
  <c r="I56" i="8"/>
  <c r="H57" i="8"/>
</calcChain>
</file>

<file path=xl/sharedStrings.xml><?xml version="1.0" encoding="utf-8"?>
<sst xmlns="http://schemas.openxmlformats.org/spreadsheetml/2006/main" count="84" uniqueCount="73">
  <si>
    <t>味酒</t>
  </si>
  <si>
    <t>番町</t>
  </si>
  <si>
    <t>八坂</t>
  </si>
  <si>
    <t>桑原</t>
  </si>
  <si>
    <t>浮穴</t>
  </si>
  <si>
    <t>石井東</t>
  </si>
  <si>
    <t>東雲</t>
  </si>
  <si>
    <t>垣生</t>
  </si>
  <si>
    <t>湯築</t>
  </si>
  <si>
    <t>宮前</t>
  </si>
  <si>
    <t>久米</t>
  </si>
  <si>
    <t>湯山</t>
  </si>
  <si>
    <t>余土</t>
  </si>
  <si>
    <t>素鵞</t>
  </si>
  <si>
    <t>味生</t>
  </si>
  <si>
    <t>道後</t>
  </si>
  <si>
    <t>清水</t>
  </si>
  <si>
    <t>小野</t>
  </si>
  <si>
    <t>石井西</t>
  </si>
  <si>
    <t>五明</t>
  </si>
  <si>
    <t>潮見</t>
  </si>
  <si>
    <t>久枝</t>
  </si>
  <si>
    <t>高浜</t>
  </si>
  <si>
    <t>生石</t>
  </si>
  <si>
    <t>堀江</t>
  </si>
  <si>
    <t>伊台</t>
  </si>
  <si>
    <t>和気</t>
  </si>
  <si>
    <t>河野</t>
  </si>
  <si>
    <t>北条</t>
  </si>
  <si>
    <t>粟井</t>
  </si>
  <si>
    <t>三津浜</t>
  </si>
  <si>
    <t>難波</t>
  </si>
  <si>
    <t>立岩</t>
  </si>
  <si>
    <t>正岡</t>
  </si>
  <si>
    <t>浅海</t>
  </si>
  <si>
    <t>総計</t>
  </si>
  <si>
    <t>雄郡</t>
  </si>
  <si>
    <t>新玉</t>
  </si>
  <si>
    <t>久谷</t>
    <rPh sb="0" eb="2">
      <t>クタニ</t>
    </rPh>
    <phoneticPr fontId="1"/>
  </si>
  <si>
    <t>興居島</t>
    <rPh sb="0" eb="3">
      <t>ゴゴシマ</t>
    </rPh>
    <phoneticPr fontId="1"/>
  </si>
  <si>
    <t>中島</t>
    <rPh sb="0" eb="2">
      <t>ナカジマ</t>
    </rPh>
    <phoneticPr fontId="1"/>
  </si>
  <si>
    <t>計</t>
    <rPh sb="0" eb="1">
      <t>ケイ</t>
    </rPh>
    <phoneticPr fontId="1"/>
  </si>
  <si>
    <t>地区別高齢者人口・認定者数</t>
    <rPh sb="0" eb="2">
      <t>チク</t>
    </rPh>
    <rPh sb="2" eb="3">
      <t>ベツ</t>
    </rPh>
    <rPh sb="3" eb="6">
      <t>コウレイシャ</t>
    </rPh>
    <rPh sb="6" eb="8">
      <t>ジンコウ</t>
    </rPh>
    <rPh sb="9" eb="11">
      <t>ニンテイ</t>
    </rPh>
    <rPh sb="11" eb="12">
      <t>シャ</t>
    </rPh>
    <rPh sb="12" eb="13">
      <t>スウ</t>
    </rPh>
    <phoneticPr fontId="1"/>
  </si>
  <si>
    <t>包括</t>
    <rPh sb="0" eb="2">
      <t>ホウカツ</t>
    </rPh>
    <phoneticPr fontId="1"/>
  </si>
  <si>
    <t>圏域</t>
    <rPh sb="0" eb="2">
      <t>ケンイキ</t>
    </rPh>
    <phoneticPr fontId="1"/>
  </si>
  <si>
    <t>人口</t>
    <rPh sb="0" eb="2">
      <t>ジンコウ</t>
    </rPh>
    <phoneticPr fontId="7"/>
  </si>
  <si>
    <t>高齢者
人口</t>
    <rPh sb="0" eb="3">
      <t>コウレイシャ</t>
    </rPh>
    <rPh sb="4" eb="6">
      <t>ジンコウ</t>
    </rPh>
    <phoneticPr fontId="7"/>
  </si>
  <si>
    <t>A
高齢者のいる世帯</t>
    <rPh sb="2" eb="5">
      <t>コウレイシャ</t>
    </rPh>
    <rPh sb="8" eb="10">
      <t>セタイ</t>
    </rPh>
    <phoneticPr fontId="7"/>
  </si>
  <si>
    <t>B
高齢者単身世帯</t>
    <rPh sb="2" eb="5">
      <t>コウレイシャ</t>
    </rPh>
    <rPh sb="5" eb="7">
      <t>タンシン</t>
    </rPh>
    <rPh sb="7" eb="9">
      <t>セタイ</t>
    </rPh>
    <phoneticPr fontId="7"/>
  </si>
  <si>
    <t>C
高齢者夫婦世帯</t>
    <rPh sb="2" eb="5">
      <t>コウレイシャ</t>
    </rPh>
    <rPh sb="5" eb="7">
      <t>フウフ</t>
    </rPh>
    <rPh sb="7" eb="9">
      <t>セタイ</t>
    </rPh>
    <phoneticPr fontId="7"/>
  </si>
  <si>
    <t>指標
B+C/A</t>
    <rPh sb="0" eb="2">
      <t>シヒョウ</t>
    </rPh>
    <phoneticPr fontId="1"/>
  </si>
  <si>
    <t>高齢化率</t>
    <rPh sb="0" eb="3">
      <t>コウレイカ</t>
    </rPh>
    <rPh sb="3" eb="4">
      <t>リツ</t>
    </rPh>
    <phoneticPr fontId="1"/>
  </si>
  <si>
    <t>認定者数</t>
    <rPh sb="0" eb="2">
      <t>ニンテイ</t>
    </rPh>
    <rPh sb="2" eb="3">
      <t>シャ</t>
    </rPh>
    <rPh sb="3" eb="4">
      <t>スウ</t>
    </rPh>
    <phoneticPr fontId="1"/>
  </si>
  <si>
    <t>要支援
1</t>
    <rPh sb="0" eb="3">
      <t>ヨウシエン</t>
    </rPh>
    <phoneticPr fontId="1"/>
  </si>
  <si>
    <t>要支援
2</t>
    <rPh sb="0" eb="3">
      <t>ヨウシエン</t>
    </rPh>
    <phoneticPr fontId="1"/>
  </si>
  <si>
    <t>要介護
1</t>
    <rPh sb="0" eb="3">
      <t>ヨウカイゴ</t>
    </rPh>
    <phoneticPr fontId="1"/>
  </si>
  <si>
    <t>要介護
2</t>
    <rPh sb="0" eb="3">
      <t>ヨウカイゴ</t>
    </rPh>
    <phoneticPr fontId="1"/>
  </si>
  <si>
    <t>要介護
3</t>
    <rPh sb="0" eb="3">
      <t>ヨウカイゴ</t>
    </rPh>
    <phoneticPr fontId="1"/>
  </si>
  <si>
    <t>要介護
4</t>
    <rPh sb="0" eb="3">
      <t>ヨウカイゴ</t>
    </rPh>
    <phoneticPr fontId="1"/>
  </si>
  <si>
    <t>要介護
5</t>
    <rPh sb="0" eb="3">
      <t>ヨウカイゴ</t>
    </rPh>
    <phoneticPr fontId="1"/>
  </si>
  <si>
    <t>桑原
・
道後</t>
    <rPh sb="0" eb="2">
      <t>クワバラ</t>
    </rPh>
    <rPh sb="5" eb="7">
      <t>ドウゴ</t>
    </rPh>
    <phoneticPr fontId="1"/>
  </si>
  <si>
    <t>石井
・
浮穴
・
久谷</t>
    <rPh sb="0" eb="2">
      <t>イシイ</t>
    </rPh>
    <rPh sb="5" eb="6">
      <t>ウ</t>
    </rPh>
    <rPh sb="6" eb="7">
      <t>アナ</t>
    </rPh>
    <rPh sb="10" eb="12">
      <t>クタニ</t>
    </rPh>
    <phoneticPr fontId="1"/>
  </si>
  <si>
    <t>小野
・
久米</t>
    <rPh sb="0" eb="2">
      <t>オノ</t>
    </rPh>
    <rPh sb="5" eb="7">
      <t>クメ</t>
    </rPh>
    <phoneticPr fontId="1"/>
  </si>
  <si>
    <t>東
・
拓南</t>
    <rPh sb="0" eb="1">
      <t>ヒガシ</t>
    </rPh>
    <rPh sb="4" eb="6">
      <t>タクナン</t>
    </rPh>
    <phoneticPr fontId="1"/>
  </si>
  <si>
    <t>雄郡
・
新玉</t>
    <rPh sb="0" eb="2">
      <t>ユウグン</t>
    </rPh>
    <rPh sb="5" eb="7">
      <t>アラタマ</t>
    </rPh>
    <phoneticPr fontId="1"/>
  </si>
  <si>
    <t>味酒
・
清水</t>
    <rPh sb="0" eb="1">
      <t>アジ</t>
    </rPh>
    <rPh sb="1" eb="2">
      <t>サケ</t>
    </rPh>
    <rPh sb="5" eb="7">
      <t>シミズ</t>
    </rPh>
    <phoneticPr fontId="1"/>
  </si>
  <si>
    <t>垣生
・
余土</t>
    <rPh sb="0" eb="2">
      <t>ハブ</t>
    </rPh>
    <rPh sb="5" eb="7">
      <t>ヨド</t>
    </rPh>
    <phoneticPr fontId="1"/>
  </si>
  <si>
    <t>生石
・
味生</t>
    <rPh sb="0" eb="1">
      <t>ウ</t>
    </rPh>
    <rPh sb="1" eb="2">
      <t>イシ</t>
    </rPh>
    <rPh sb="5" eb="7">
      <t>ミブ</t>
    </rPh>
    <phoneticPr fontId="1"/>
  </si>
  <si>
    <t>三津浜</t>
    <rPh sb="0" eb="3">
      <t>ミツハマ</t>
    </rPh>
    <phoneticPr fontId="1"/>
  </si>
  <si>
    <t>中島</t>
  </si>
  <si>
    <t>城北</t>
    <rPh sb="0" eb="2">
      <t>ジョウホク</t>
    </rPh>
    <phoneticPr fontId="1"/>
  </si>
  <si>
    <t>北条</t>
    <rPh sb="0" eb="2">
      <t>ホウジョウ</t>
    </rPh>
    <phoneticPr fontId="1"/>
  </si>
  <si>
    <t>令和元年１０月１日現在</t>
    <rPh sb="0" eb="2">
      <t>レイワ</t>
    </rPh>
    <rPh sb="2" eb="4">
      <t>ガンネン</t>
    </rPh>
    <rPh sb="6" eb="7">
      <t>ガツ</t>
    </rPh>
    <rPh sb="8" eb="9">
      <t>ニチ</t>
    </rPh>
    <rPh sb="9" eb="11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</si>
</sst>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7" formatCode="0.0&quot;%&quot;"/>
  </numFmts>
  <fonts count="10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scheme val="minor"/>
    </font>
    <font>
      <sz val="10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0"/>
      <color indexed="8"/>
      <name val="ＭＳ Ｐゴシック"/>
      <family val="2"/>
    </font>
  </fonts>
  <fills count="5">
    <fill>
      <patternFill patternType="none"/>
    </fill>
    <fill>
      <patternFill patternType="gray125"/>
    </fill>
    <fill>
      <patternFill patternType="none">
        <fgColor rgb="FF000000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00000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38" fontId="2" fillId="0" borderId="0" applyFont="0" applyFill="0" applyBorder="0" applyAlignment="0" applyProtection="0">
      <alignment vertical="center"/>
    </xf>
    <xf numFmtId="38" fontId="2" fillId="2" borderId="0" applyFont="0" applyFill="0" applyBorder="0" applyAlignment="0" applyProtection="0">
      <alignment vertical="center"/>
    </xf>
  </cellStyleXfs>
  <cellXfs count="24">
    <xf numFmtId="0" fontId="0" fillId="0" borderId="0" xfId="0"/>
    <xf numFmtId="38" fontId="3" fillId="2" borderId="0" xfId="2" applyFont="1" applyAlignment="1">
      <alignment vertical="center"/>
    </xf>
    <xf numFmtId="38" fontId="4" fillId="2" borderId="0" xfId="2" applyFont="1" applyAlignment="1"/>
    <xf numFmtId="38" fontId="5" fillId="2" borderId="0" xfId="2" applyFont="1" applyAlignment="1">
      <alignment vertical="center"/>
    </xf>
    <xf numFmtId="38" fontId="6" fillId="2" borderId="0" xfId="2" applyFont="1" applyAlignment="1"/>
    <xf numFmtId="38" fontId="6" fillId="3" borderId="1" xfId="2" applyFont="1" applyFill="1" applyBorder="1" applyAlignment="1">
      <alignment horizontal="center" vertical="center" wrapText="1"/>
    </xf>
    <xf numFmtId="38" fontId="6" fillId="4" borderId="1" xfId="2" applyFont="1" applyFill="1" applyBorder="1" applyAlignment="1">
      <alignment horizontal="center" vertical="center" wrapText="1"/>
    </xf>
    <xf numFmtId="38" fontId="8" fillId="4" borderId="1" xfId="2" applyFont="1" applyFill="1" applyBorder="1" applyAlignment="1">
      <alignment horizontal="center" vertical="center" wrapText="1"/>
    </xf>
    <xf numFmtId="38" fontId="8" fillId="3" borderId="1" xfId="2" applyFont="1" applyFill="1" applyBorder="1" applyAlignment="1">
      <alignment horizontal="center" vertical="center" wrapText="1"/>
    </xf>
    <xf numFmtId="38" fontId="6" fillId="2" borderId="0" xfId="2" applyFont="1" applyAlignment="1">
      <alignment horizontal="center" vertical="center" wrapText="1"/>
    </xf>
    <xf numFmtId="38" fontId="6" fillId="2" borderId="1" xfId="2" applyFont="1" applyBorder="1" applyAlignment="1"/>
    <xf numFmtId="177" fontId="6" fillId="2" borderId="1" xfId="2" applyNumberFormat="1" applyFont="1" applyBorder="1" applyAlignment="1"/>
    <xf numFmtId="38" fontId="6" fillId="3" borderId="1" xfId="2" applyFont="1" applyFill="1" applyBorder="1" applyAlignment="1">
      <alignment horizontal="right"/>
    </xf>
    <xf numFmtId="38" fontId="6" fillId="3" borderId="1" xfId="2" applyFont="1" applyFill="1" applyBorder="1" applyAlignment="1"/>
    <xf numFmtId="177" fontId="6" fillId="3" borderId="1" xfId="2" applyNumberFormat="1" applyFont="1" applyFill="1" applyBorder="1" applyAlignment="1"/>
    <xf numFmtId="38" fontId="6" fillId="2" borderId="1" xfId="2" applyFont="1" applyBorder="1" applyAlignment="1">
      <alignment vertical="center"/>
    </xf>
    <xf numFmtId="38" fontId="5" fillId="0" borderId="1" xfId="1" applyFont="1" applyBorder="1" applyAlignment="1"/>
    <xf numFmtId="38" fontId="9" fillId="3" borderId="1" xfId="1" applyFont="1" applyFill="1" applyBorder="1" applyAlignment="1">
      <alignment horizontal="right"/>
    </xf>
    <xf numFmtId="38" fontId="9" fillId="3" borderId="1" xfId="1" applyFont="1" applyFill="1" applyBorder="1" applyAlignment="1"/>
    <xf numFmtId="38" fontId="9" fillId="2" borderId="1" xfId="1" applyFont="1" applyFill="1" applyBorder="1" applyAlignment="1"/>
    <xf numFmtId="38" fontId="6" fillId="0" borderId="1" xfId="1" applyFont="1" applyFill="1" applyBorder="1" applyAlignment="1"/>
    <xf numFmtId="38" fontId="6" fillId="3" borderId="1" xfId="1" applyFont="1" applyFill="1" applyBorder="1" applyAlignment="1"/>
    <xf numFmtId="38" fontId="6" fillId="3" borderId="1" xfId="2" applyFont="1" applyFill="1" applyBorder="1" applyAlignment="1">
      <alignment horizontal="center" vertical="center"/>
    </xf>
    <xf numFmtId="38" fontId="6" fillId="3" borderId="1" xfId="2" applyFont="1" applyFill="1" applyBorder="1" applyAlignment="1">
      <alignment horizontal="center" vertical="center" wrapText="1"/>
    </xf>
  </cellXfs>
  <cellStyles count="3">
    <cellStyle name="桁区切り" xfId="1" builtinId="6"/>
    <cellStyle name="桁区切り 2" xfId="2" xr:uid="{00000000-0005-0000-0000-000001000000}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Q57"/>
  <sheetViews>
    <sheetView tabSelected="1" workbookViewId="0">
      <selection activeCell="T48" sqref="T48"/>
    </sheetView>
  </sheetViews>
  <sheetFormatPr defaultRowHeight="17.100000000000001" customHeight="1" x14ac:dyDescent="0.15"/>
  <cols>
    <col min="1" max="1" width="6.625" style="3" customWidth="1"/>
    <col min="2" max="2" width="6.625" style="4" customWidth="1"/>
    <col min="3" max="8" width="7.75" style="4" customWidth="1"/>
    <col min="9" max="10" width="8.125" style="4" customWidth="1"/>
    <col min="11" max="17" width="5.5" style="4" customWidth="1"/>
    <col min="18" max="16384" width="9" style="4"/>
  </cols>
  <sheetData>
    <row r="1" spans="1:17" s="2" customFormat="1" ht="18.75" customHeight="1" x14ac:dyDescent="0.2">
      <c r="A1" s="1" t="s">
        <v>42</v>
      </c>
    </row>
    <row r="2" spans="1:17" ht="13.5" customHeight="1" x14ac:dyDescent="0.15"/>
    <row r="3" spans="1:17" ht="17.100000000000001" customHeight="1" x14ac:dyDescent="0.15">
      <c r="A3" s="3" t="s">
        <v>72</v>
      </c>
    </row>
    <row r="4" spans="1:17" s="9" customFormat="1" ht="37.5" customHeight="1" x14ac:dyDescent="0.15">
      <c r="A4" s="5" t="s">
        <v>43</v>
      </c>
      <c r="B4" s="5" t="s">
        <v>44</v>
      </c>
      <c r="C4" s="6" t="s">
        <v>45</v>
      </c>
      <c r="D4" s="6" t="s">
        <v>46</v>
      </c>
      <c r="E4" s="7" t="s">
        <v>47</v>
      </c>
      <c r="F4" s="7" t="s">
        <v>48</v>
      </c>
      <c r="G4" s="7" t="s">
        <v>49</v>
      </c>
      <c r="H4" s="5" t="s">
        <v>50</v>
      </c>
      <c r="I4" s="5" t="s">
        <v>51</v>
      </c>
      <c r="J4" s="5" t="s">
        <v>52</v>
      </c>
      <c r="K4" s="8" t="s">
        <v>53</v>
      </c>
      <c r="L4" s="8" t="s">
        <v>54</v>
      </c>
      <c r="M4" s="8" t="s">
        <v>55</v>
      </c>
      <c r="N4" s="8" t="s">
        <v>56</v>
      </c>
      <c r="O4" s="8" t="s">
        <v>57</v>
      </c>
      <c r="P4" s="8" t="s">
        <v>58</v>
      </c>
      <c r="Q4" s="8" t="s">
        <v>59</v>
      </c>
    </row>
    <row r="5" spans="1:17" ht="17.100000000000001" customHeight="1" x14ac:dyDescent="0.15">
      <c r="A5" s="23" t="s">
        <v>60</v>
      </c>
      <c r="B5" s="10" t="s">
        <v>15</v>
      </c>
      <c r="C5" s="16">
        <v>11266</v>
      </c>
      <c r="D5" s="16">
        <v>2745</v>
      </c>
      <c r="E5" s="16">
        <v>2030</v>
      </c>
      <c r="F5" s="16">
        <v>982</v>
      </c>
      <c r="G5" s="16">
        <v>540</v>
      </c>
      <c r="H5" s="11">
        <f>SUM(F5+G5)/E5*100</f>
        <v>74.975369458128085</v>
      </c>
      <c r="I5" s="11">
        <f>SUM(D5)/C5*100</f>
        <v>24.365347061956331</v>
      </c>
      <c r="J5" s="10">
        <f>SUM(K5:Q5)</f>
        <v>612</v>
      </c>
      <c r="K5" s="20">
        <v>160</v>
      </c>
      <c r="L5" s="20">
        <v>62</v>
      </c>
      <c r="M5" s="20">
        <v>128</v>
      </c>
      <c r="N5" s="20">
        <v>65</v>
      </c>
      <c r="O5" s="20">
        <v>66</v>
      </c>
      <c r="P5" s="20">
        <v>64</v>
      </c>
      <c r="Q5" s="20">
        <v>67</v>
      </c>
    </row>
    <row r="6" spans="1:17" ht="17.100000000000001" customHeight="1" x14ac:dyDescent="0.15">
      <c r="A6" s="22"/>
      <c r="B6" s="10" t="s">
        <v>8</v>
      </c>
      <c r="C6" s="16">
        <v>11561</v>
      </c>
      <c r="D6" s="16">
        <v>3426</v>
      </c>
      <c r="E6" s="16">
        <v>2579</v>
      </c>
      <c r="F6" s="16">
        <v>1393</v>
      </c>
      <c r="G6" s="16">
        <v>650</v>
      </c>
      <c r="H6" s="11">
        <f t="shared" ref="H6:H57" si="0">SUM(F6+G6)/E6*100</f>
        <v>79.216750678557574</v>
      </c>
      <c r="I6" s="11">
        <f t="shared" ref="I6:I57" si="1">SUM(D6)/C6*100</f>
        <v>29.634114695960555</v>
      </c>
      <c r="J6" s="10">
        <f t="shared" ref="J6:J57" si="2">SUM(K6:Q6)</f>
        <v>839</v>
      </c>
      <c r="K6" s="20">
        <v>228</v>
      </c>
      <c r="L6" s="20">
        <v>99</v>
      </c>
      <c r="M6" s="20">
        <v>185</v>
      </c>
      <c r="N6" s="20">
        <v>96</v>
      </c>
      <c r="O6" s="20">
        <v>92</v>
      </c>
      <c r="P6" s="20">
        <v>65</v>
      </c>
      <c r="Q6" s="20">
        <v>74</v>
      </c>
    </row>
    <row r="7" spans="1:17" ht="17.100000000000001" customHeight="1" x14ac:dyDescent="0.15">
      <c r="A7" s="22"/>
      <c r="B7" s="10" t="s">
        <v>3</v>
      </c>
      <c r="C7" s="16">
        <v>25778</v>
      </c>
      <c r="D7" s="16">
        <v>6897</v>
      </c>
      <c r="E7" s="16">
        <v>4999</v>
      </c>
      <c r="F7" s="16">
        <v>2283</v>
      </c>
      <c r="G7" s="16">
        <v>1398</v>
      </c>
      <c r="H7" s="11">
        <f t="shared" si="0"/>
        <v>73.634726945389076</v>
      </c>
      <c r="I7" s="11">
        <f t="shared" si="1"/>
        <v>26.755372798510358</v>
      </c>
      <c r="J7" s="10">
        <f t="shared" si="2"/>
        <v>1501</v>
      </c>
      <c r="K7" s="20">
        <v>360</v>
      </c>
      <c r="L7" s="20">
        <v>210</v>
      </c>
      <c r="M7" s="20">
        <v>314</v>
      </c>
      <c r="N7" s="20">
        <v>171</v>
      </c>
      <c r="O7" s="20">
        <v>139</v>
      </c>
      <c r="P7" s="20">
        <v>169</v>
      </c>
      <c r="Q7" s="20">
        <v>138</v>
      </c>
    </row>
    <row r="8" spans="1:17" ht="17.100000000000001" customHeight="1" x14ac:dyDescent="0.15">
      <c r="A8" s="22"/>
      <c r="B8" s="10" t="s">
        <v>19</v>
      </c>
      <c r="C8" s="16">
        <v>488</v>
      </c>
      <c r="D8" s="16">
        <v>228</v>
      </c>
      <c r="E8" s="16">
        <v>169</v>
      </c>
      <c r="F8" s="16">
        <v>86</v>
      </c>
      <c r="G8" s="16">
        <v>38</v>
      </c>
      <c r="H8" s="11">
        <f t="shared" si="0"/>
        <v>73.372781065088759</v>
      </c>
      <c r="I8" s="11">
        <f t="shared" si="1"/>
        <v>46.721311475409841</v>
      </c>
      <c r="J8" s="10">
        <f t="shared" si="2"/>
        <v>78</v>
      </c>
      <c r="K8" s="20">
        <v>12</v>
      </c>
      <c r="L8" s="20">
        <v>9</v>
      </c>
      <c r="M8" s="20">
        <v>15</v>
      </c>
      <c r="N8" s="20">
        <v>13</v>
      </c>
      <c r="O8" s="20">
        <v>11</v>
      </c>
      <c r="P8" s="20">
        <v>9</v>
      </c>
      <c r="Q8" s="20">
        <v>9</v>
      </c>
    </row>
    <row r="9" spans="1:17" ht="17.100000000000001" customHeight="1" x14ac:dyDescent="0.15">
      <c r="A9" s="22"/>
      <c r="B9" s="10" t="s">
        <v>25</v>
      </c>
      <c r="C9" s="16">
        <v>6398</v>
      </c>
      <c r="D9" s="16">
        <v>1814</v>
      </c>
      <c r="E9" s="16">
        <v>1222</v>
      </c>
      <c r="F9" s="16">
        <v>406</v>
      </c>
      <c r="G9" s="16">
        <v>418</v>
      </c>
      <c r="H9" s="11">
        <f t="shared" si="0"/>
        <v>67.430441898527008</v>
      </c>
      <c r="I9" s="11">
        <f t="shared" si="1"/>
        <v>28.35261019068459</v>
      </c>
      <c r="J9" s="10">
        <f t="shared" si="2"/>
        <v>337</v>
      </c>
      <c r="K9" s="20">
        <v>71</v>
      </c>
      <c r="L9" s="20">
        <v>55</v>
      </c>
      <c r="M9" s="20">
        <v>65</v>
      </c>
      <c r="N9" s="20">
        <v>42</v>
      </c>
      <c r="O9" s="20">
        <v>38</v>
      </c>
      <c r="P9" s="20">
        <v>42</v>
      </c>
      <c r="Q9" s="20">
        <v>24</v>
      </c>
    </row>
    <row r="10" spans="1:17" ht="17.100000000000001" customHeight="1" x14ac:dyDescent="0.15">
      <c r="A10" s="22"/>
      <c r="B10" s="10" t="s">
        <v>11</v>
      </c>
      <c r="C10" s="16">
        <v>8738</v>
      </c>
      <c r="D10" s="16">
        <v>2759</v>
      </c>
      <c r="E10" s="16">
        <v>2044</v>
      </c>
      <c r="F10" s="16">
        <v>934</v>
      </c>
      <c r="G10" s="16">
        <v>540</v>
      </c>
      <c r="H10" s="11">
        <f t="shared" si="0"/>
        <v>72.113502935420755</v>
      </c>
      <c r="I10" s="11">
        <f t="shared" si="1"/>
        <v>31.574731059739069</v>
      </c>
      <c r="J10" s="10">
        <f t="shared" si="2"/>
        <v>625</v>
      </c>
      <c r="K10" s="20">
        <v>144</v>
      </c>
      <c r="L10" s="20">
        <v>82</v>
      </c>
      <c r="M10" s="20">
        <v>132</v>
      </c>
      <c r="N10" s="20">
        <v>69</v>
      </c>
      <c r="O10" s="20">
        <v>59</v>
      </c>
      <c r="P10" s="20">
        <v>85</v>
      </c>
      <c r="Q10" s="20">
        <v>54</v>
      </c>
    </row>
    <row r="11" spans="1:17" ht="17.100000000000001" customHeight="1" x14ac:dyDescent="0.15">
      <c r="A11" s="22"/>
      <c r="B11" s="12" t="s">
        <v>41</v>
      </c>
      <c r="C11" s="17">
        <f>SUM(C5:C10)</f>
        <v>64229</v>
      </c>
      <c r="D11" s="17">
        <f>SUM(D5:D10)</f>
        <v>17869</v>
      </c>
      <c r="E11" s="17">
        <f>SUM(E5:E10)</f>
        <v>13043</v>
      </c>
      <c r="F11" s="17">
        <f>SUM(F5:F10)</f>
        <v>6084</v>
      </c>
      <c r="G11" s="17">
        <f>SUM(G5:G10)</f>
        <v>3584</v>
      </c>
      <c r="H11" s="14">
        <f t="shared" si="0"/>
        <v>74.124051215211225</v>
      </c>
      <c r="I11" s="14">
        <f t="shared" si="1"/>
        <v>27.820766320509428</v>
      </c>
      <c r="J11" s="13">
        <f t="shared" si="2"/>
        <v>3992</v>
      </c>
      <c r="K11" s="21">
        <f>SUM(K5:K10)</f>
        <v>975</v>
      </c>
      <c r="L11" s="21">
        <f t="shared" ref="L11:Q11" si="3">SUM(L5:L10)</f>
        <v>517</v>
      </c>
      <c r="M11" s="21">
        <f t="shared" si="3"/>
        <v>839</v>
      </c>
      <c r="N11" s="21">
        <f t="shared" si="3"/>
        <v>456</v>
      </c>
      <c r="O11" s="21">
        <f t="shared" si="3"/>
        <v>405</v>
      </c>
      <c r="P11" s="21">
        <f t="shared" si="3"/>
        <v>434</v>
      </c>
      <c r="Q11" s="21">
        <f t="shared" si="3"/>
        <v>366</v>
      </c>
    </row>
    <row r="12" spans="1:17" ht="17.100000000000001" customHeight="1" x14ac:dyDescent="0.15">
      <c r="A12" s="23" t="s">
        <v>61</v>
      </c>
      <c r="B12" s="10" t="s">
        <v>4</v>
      </c>
      <c r="C12" s="16">
        <v>9449</v>
      </c>
      <c r="D12" s="16">
        <v>2692</v>
      </c>
      <c r="E12" s="16">
        <v>1914</v>
      </c>
      <c r="F12" s="16">
        <v>853</v>
      </c>
      <c r="G12" s="16">
        <v>549</v>
      </c>
      <c r="H12" s="11">
        <f t="shared" si="0"/>
        <v>73.249738766980144</v>
      </c>
      <c r="I12" s="11">
        <f t="shared" si="1"/>
        <v>28.489787279077149</v>
      </c>
      <c r="J12" s="10">
        <f t="shared" si="2"/>
        <v>585</v>
      </c>
      <c r="K12" s="20">
        <v>137</v>
      </c>
      <c r="L12" s="20">
        <v>88</v>
      </c>
      <c r="M12" s="20">
        <v>120</v>
      </c>
      <c r="N12" s="20">
        <v>67</v>
      </c>
      <c r="O12" s="20">
        <v>62</v>
      </c>
      <c r="P12" s="20">
        <v>60</v>
      </c>
      <c r="Q12" s="20">
        <v>51</v>
      </c>
    </row>
    <row r="13" spans="1:17" ht="17.100000000000001" customHeight="1" x14ac:dyDescent="0.15">
      <c r="A13" s="22"/>
      <c r="B13" s="10" t="s">
        <v>5</v>
      </c>
      <c r="C13" s="16">
        <v>30091</v>
      </c>
      <c r="D13" s="16">
        <v>7438</v>
      </c>
      <c r="E13" s="16">
        <v>5235</v>
      </c>
      <c r="F13" s="16">
        <v>2162</v>
      </c>
      <c r="G13" s="16">
        <v>1630</v>
      </c>
      <c r="H13" s="11">
        <f t="shared" si="0"/>
        <v>72.435530085959883</v>
      </c>
      <c r="I13" s="11">
        <f t="shared" si="1"/>
        <v>24.718354325213518</v>
      </c>
      <c r="J13" s="10">
        <f t="shared" si="2"/>
        <v>1523</v>
      </c>
      <c r="K13" s="20">
        <v>356</v>
      </c>
      <c r="L13" s="20">
        <v>175</v>
      </c>
      <c r="M13" s="20">
        <v>341</v>
      </c>
      <c r="N13" s="20">
        <v>208</v>
      </c>
      <c r="O13" s="20">
        <v>171</v>
      </c>
      <c r="P13" s="20">
        <v>154</v>
      </c>
      <c r="Q13" s="20">
        <v>118</v>
      </c>
    </row>
    <row r="14" spans="1:17" ht="17.100000000000001" customHeight="1" x14ac:dyDescent="0.15">
      <c r="A14" s="22"/>
      <c r="B14" s="10" t="s">
        <v>18</v>
      </c>
      <c r="C14" s="16">
        <v>29191</v>
      </c>
      <c r="D14" s="16">
        <v>7053</v>
      </c>
      <c r="E14" s="16">
        <v>5139</v>
      </c>
      <c r="F14" s="16">
        <v>2399</v>
      </c>
      <c r="G14" s="16">
        <v>1395</v>
      </c>
      <c r="H14" s="11">
        <f t="shared" si="0"/>
        <v>73.827592916909907</v>
      </c>
      <c r="I14" s="11">
        <f t="shared" si="1"/>
        <v>24.161556644171149</v>
      </c>
      <c r="J14" s="10">
        <f t="shared" si="2"/>
        <v>1484</v>
      </c>
      <c r="K14" s="20">
        <v>346</v>
      </c>
      <c r="L14" s="20">
        <v>193</v>
      </c>
      <c r="M14" s="20">
        <v>328</v>
      </c>
      <c r="N14" s="20">
        <v>188</v>
      </c>
      <c r="O14" s="20">
        <v>162</v>
      </c>
      <c r="P14" s="20">
        <v>128</v>
      </c>
      <c r="Q14" s="20">
        <v>139</v>
      </c>
    </row>
    <row r="15" spans="1:17" ht="17.100000000000001" customHeight="1" x14ac:dyDescent="0.15">
      <c r="A15" s="22"/>
      <c r="B15" s="10" t="s">
        <v>38</v>
      </c>
      <c r="C15" s="16">
        <v>9991</v>
      </c>
      <c r="D15" s="16">
        <v>3628</v>
      </c>
      <c r="E15" s="16">
        <v>2616</v>
      </c>
      <c r="F15" s="16">
        <v>1241</v>
      </c>
      <c r="G15" s="16">
        <v>677</v>
      </c>
      <c r="H15" s="11">
        <f t="shared" si="0"/>
        <v>73.318042813455648</v>
      </c>
      <c r="I15" s="11">
        <f t="shared" si="1"/>
        <v>36.312681413271946</v>
      </c>
      <c r="J15" s="10">
        <f t="shared" si="2"/>
        <v>845</v>
      </c>
      <c r="K15" s="20">
        <v>175</v>
      </c>
      <c r="L15" s="20">
        <v>116</v>
      </c>
      <c r="M15" s="20">
        <v>175</v>
      </c>
      <c r="N15" s="20">
        <v>118</v>
      </c>
      <c r="O15" s="20">
        <v>81</v>
      </c>
      <c r="P15" s="20">
        <v>88</v>
      </c>
      <c r="Q15" s="20">
        <v>92</v>
      </c>
    </row>
    <row r="16" spans="1:17" ht="17.100000000000001" customHeight="1" x14ac:dyDescent="0.15">
      <c r="A16" s="22"/>
      <c r="B16" s="12" t="s">
        <v>41</v>
      </c>
      <c r="C16" s="17">
        <f>SUM(C12:C15)</f>
        <v>78722</v>
      </c>
      <c r="D16" s="17">
        <f>SUM(D12:D15)</f>
        <v>20811</v>
      </c>
      <c r="E16" s="17">
        <f>SUM(E12:E15)</f>
        <v>14904</v>
      </c>
      <c r="F16" s="17">
        <f>SUM(F12:F15)</f>
        <v>6655</v>
      </c>
      <c r="G16" s="17">
        <f>SUM(G12:G15)</f>
        <v>4251</v>
      </c>
      <c r="H16" s="14">
        <f t="shared" si="0"/>
        <v>73.174986580783681</v>
      </c>
      <c r="I16" s="14">
        <f t="shared" si="1"/>
        <v>26.43606615685577</v>
      </c>
      <c r="J16" s="13">
        <f t="shared" si="2"/>
        <v>4437</v>
      </c>
      <c r="K16" s="21">
        <f>SUM(K12:K15)</f>
        <v>1014</v>
      </c>
      <c r="L16" s="21">
        <f t="shared" ref="L16:Q16" si="4">SUM(L12:L15)</f>
        <v>572</v>
      </c>
      <c r="M16" s="21">
        <f t="shared" si="4"/>
        <v>964</v>
      </c>
      <c r="N16" s="21">
        <f t="shared" si="4"/>
        <v>581</v>
      </c>
      <c r="O16" s="21">
        <f t="shared" si="4"/>
        <v>476</v>
      </c>
      <c r="P16" s="21">
        <f t="shared" si="4"/>
        <v>430</v>
      </c>
      <c r="Q16" s="21">
        <f t="shared" si="4"/>
        <v>400</v>
      </c>
    </row>
    <row r="17" spans="1:17" ht="17.100000000000001" customHeight="1" x14ac:dyDescent="0.15">
      <c r="A17" s="23" t="s">
        <v>62</v>
      </c>
      <c r="B17" s="10" t="s">
        <v>10</v>
      </c>
      <c r="C17" s="16">
        <v>30511</v>
      </c>
      <c r="D17" s="16">
        <v>7342</v>
      </c>
      <c r="E17" s="16">
        <v>5291</v>
      </c>
      <c r="F17" s="16">
        <v>2302</v>
      </c>
      <c r="G17" s="16">
        <v>1469</v>
      </c>
      <c r="H17" s="11">
        <f t="shared" si="0"/>
        <v>71.271971271971267</v>
      </c>
      <c r="I17" s="11">
        <f t="shared" si="1"/>
        <v>24.063452525318738</v>
      </c>
      <c r="J17" s="10">
        <f t="shared" si="2"/>
        <v>1547</v>
      </c>
      <c r="K17" s="20">
        <v>343</v>
      </c>
      <c r="L17" s="20">
        <v>176</v>
      </c>
      <c r="M17" s="20">
        <v>392</v>
      </c>
      <c r="N17" s="20">
        <v>192</v>
      </c>
      <c r="O17" s="20">
        <v>147</v>
      </c>
      <c r="P17" s="20">
        <v>161</v>
      </c>
      <c r="Q17" s="20">
        <v>136</v>
      </c>
    </row>
    <row r="18" spans="1:17" ht="17.100000000000001" customHeight="1" x14ac:dyDescent="0.15">
      <c r="A18" s="22"/>
      <c r="B18" s="10" t="s">
        <v>17</v>
      </c>
      <c r="C18" s="16">
        <v>17501</v>
      </c>
      <c r="D18" s="16">
        <v>5320</v>
      </c>
      <c r="E18" s="16">
        <v>3714</v>
      </c>
      <c r="F18" s="16">
        <v>1510</v>
      </c>
      <c r="G18" s="16">
        <v>1146</v>
      </c>
      <c r="H18" s="11">
        <f t="shared" si="0"/>
        <v>71.513193322563268</v>
      </c>
      <c r="I18" s="11">
        <f t="shared" si="1"/>
        <v>30.39826295640249</v>
      </c>
      <c r="J18" s="10">
        <f t="shared" si="2"/>
        <v>1077</v>
      </c>
      <c r="K18" s="20">
        <v>256</v>
      </c>
      <c r="L18" s="20">
        <v>126</v>
      </c>
      <c r="M18" s="20">
        <v>265</v>
      </c>
      <c r="N18" s="20">
        <v>123</v>
      </c>
      <c r="O18" s="20">
        <v>106</v>
      </c>
      <c r="P18" s="20">
        <v>110</v>
      </c>
      <c r="Q18" s="20">
        <v>91</v>
      </c>
    </row>
    <row r="19" spans="1:17" ht="17.100000000000001" customHeight="1" x14ac:dyDescent="0.15">
      <c r="A19" s="22"/>
      <c r="B19" s="12" t="s">
        <v>41</v>
      </c>
      <c r="C19" s="17">
        <f>SUM(C17:C18)</f>
        <v>48012</v>
      </c>
      <c r="D19" s="17">
        <f>SUM(D17:D18)</f>
        <v>12662</v>
      </c>
      <c r="E19" s="17">
        <f>SUM(E17:E18)</f>
        <v>9005</v>
      </c>
      <c r="F19" s="17">
        <f>SUM(F17:F18)</f>
        <v>3812</v>
      </c>
      <c r="G19" s="17">
        <f>SUM(G17:G18)</f>
        <v>2615</v>
      </c>
      <c r="H19" s="14">
        <f t="shared" si="0"/>
        <v>71.371460299833416</v>
      </c>
      <c r="I19" s="14">
        <f t="shared" si="1"/>
        <v>26.372573523285848</v>
      </c>
      <c r="J19" s="13">
        <f t="shared" si="2"/>
        <v>2624</v>
      </c>
      <c r="K19" s="21">
        <f>SUM(K17:K18)</f>
        <v>599</v>
      </c>
      <c r="L19" s="21">
        <f t="shared" ref="L19:Q19" si="5">SUM(L17:L18)</f>
        <v>302</v>
      </c>
      <c r="M19" s="21">
        <f t="shared" si="5"/>
        <v>657</v>
      </c>
      <c r="N19" s="21">
        <f t="shared" si="5"/>
        <v>315</v>
      </c>
      <c r="O19" s="21">
        <f t="shared" si="5"/>
        <v>253</v>
      </c>
      <c r="P19" s="21">
        <f t="shared" si="5"/>
        <v>271</v>
      </c>
      <c r="Q19" s="21">
        <f t="shared" si="5"/>
        <v>227</v>
      </c>
    </row>
    <row r="20" spans="1:17" ht="17.100000000000001" customHeight="1" x14ac:dyDescent="0.15">
      <c r="A20" s="23" t="s">
        <v>63</v>
      </c>
      <c r="B20" s="10" t="s">
        <v>1</v>
      </c>
      <c r="C20" s="16">
        <v>3855</v>
      </c>
      <c r="D20" s="16">
        <v>1156</v>
      </c>
      <c r="E20" s="16">
        <v>882</v>
      </c>
      <c r="F20" s="16">
        <v>482</v>
      </c>
      <c r="G20" s="16">
        <v>192</v>
      </c>
      <c r="H20" s="11">
        <f t="shared" si="0"/>
        <v>76.417233560090708</v>
      </c>
      <c r="I20" s="11">
        <f t="shared" si="1"/>
        <v>29.987029831387808</v>
      </c>
      <c r="J20" s="10">
        <f t="shared" si="2"/>
        <v>260</v>
      </c>
      <c r="K20" s="20">
        <v>58</v>
      </c>
      <c r="L20" s="20">
        <v>33</v>
      </c>
      <c r="M20" s="20">
        <v>64</v>
      </c>
      <c r="N20" s="20">
        <v>34</v>
      </c>
      <c r="O20" s="20">
        <v>32</v>
      </c>
      <c r="P20" s="20">
        <v>20</v>
      </c>
      <c r="Q20" s="20">
        <v>19</v>
      </c>
    </row>
    <row r="21" spans="1:17" ht="17.100000000000001" customHeight="1" x14ac:dyDescent="0.15">
      <c r="A21" s="22"/>
      <c r="B21" s="10" t="s">
        <v>6</v>
      </c>
      <c r="C21" s="16">
        <v>8867</v>
      </c>
      <c r="D21" s="16">
        <v>2436</v>
      </c>
      <c r="E21" s="16">
        <v>1842</v>
      </c>
      <c r="F21" s="16">
        <v>989</v>
      </c>
      <c r="G21" s="16">
        <v>451</v>
      </c>
      <c r="H21" s="11">
        <f t="shared" si="0"/>
        <v>78.175895765472319</v>
      </c>
      <c r="I21" s="11">
        <f t="shared" si="1"/>
        <v>27.472651404082555</v>
      </c>
      <c r="J21" s="10">
        <f t="shared" si="2"/>
        <v>528</v>
      </c>
      <c r="K21" s="20">
        <v>148</v>
      </c>
      <c r="L21" s="20">
        <v>57</v>
      </c>
      <c r="M21" s="20">
        <v>128</v>
      </c>
      <c r="N21" s="20">
        <v>71</v>
      </c>
      <c r="O21" s="20">
        <v>38</v>
      </c>
      <c r="P21" s="20">
        <v>46</v>
      </c>
      <c r="Q21" s="20">
        <v>40</v>
      </c>
    </row>
    <row r="22" spans="1:17" ht="17.100000000000001" customHeight="1" x14ac:dyDescent="0.15">
      <c r="A22" s="22"/>
      <c r="B22" s="10" t="s">
        <v>2</v>
      </c>
      <c r="C22" s="16">
        <v>5005</v>
      </c>
      <c r="D22" s="16">
        <v>1652</v>
      </c>
      <c r="E22" s="16">
        <v>1291</v>
      </c>
      <c r="F22" s="16">
        <v>776</v>
      </c>
      <c r="G22" s="16">
        <v>241</v>
      </c>
      <c r="H22" s="11">
        <f t="shared" si="0"/>
        <v>78.776142525174293</v>
      </c>
      <c r="I22" s="11">
        <f t="shared" si="1"/>
        <v>33.006993006993007</v>
      </c>
      <c r="J22" s="10">
        <f t="shared" si="2"/>
        <v>430</v>
      </c>
      <c r="K22" s="20">
        <v>114</v>
      </c>
      <c r="L22" s="20">
        <v>60</v>
      </c>
      <c r="M22" s="20">
        <v>82</v>
      </c>
      <c r="N22" s="20">
        <v>57</v>
      </c>
      <c r="O22" s="20">
        <v>29</v>
      </c>
      <c r="P22" s="20">
        <v>48</v>
      </c>
      <c r="Q22" s="20">
        <v>40</v>
      </c>
    </row>
    <row r="23" spans="1:17" ht="17.100000000000001" customHeight="1" x14ac:dyDescent="0.15">
      <c r="A23" s="22"/>
      <c r="B23" s="10" t="s">
        <v>13</v>
      </c>
      <c r="C23" s="16">
        <v>19148</v>
      </c>
      <c r="D23" s="16">
        <v>5607</v>
      </c>
      <c r="E23" s="16">
        <v>4380</v>
      </c>
      <c r="F23" s="16">
        <v>2563</v>
      </c>
      <c r="G23" s="16">
        <v>894</v>
      </c>
      <c r="H23" s="11">
        <f t="shared" si="0"/>
        <v>78.926940639269404</v>
      </c>
      <c r="I23" s="11">
        <f t="shared" si="1"/>
        <v>29.282431585544185</v>
      </c>
      <c r="J23" s="10">
        <f t="shared" si="2"/>
        <v>1420</v>
      </c>
      <c r="K23" s="20">
        <v>342</v>
      </c>
      <c r="L23" s="20">
        <v>206</v>
      </c>
      <c r="M23" s="20">
        <v>297</v>
      </c>
      <c r="N23" s="20">
        <v>153</v>
      </c>
      <c r="O23" s="20">
        <v>145</v>
      </c>
      <c r="P23" s="20">
        <v>135</v>
      </c>
      <c r="Q23" s="20">
        <v>142</v>
      </c>
    </row>
    <row r="24" spans="1:17" ht="17.100000000000001" customHeight="1" x14ac:dyDescent="0.15">
      <c r="A24" s="22"/>
      <c r="B24" s="12" t="s">
        <v>41</v>
      </c>
      <c r="C24" s="18">
        <f>SUM(C20:C23)</f>
        <v>36875</v>
      </c>
      <c r="D24" s="18">
        <f>SUM(D20:D23)</f>
        <v>10851</v>
      </c>
      <c r="E24" s="18">
        <f>SUM(E20:E23)</f>
        <v>8395</v>
      </c>
      <c r="F24" s="18">
        <f>SUM(F20:F23)</f>
        <v>4810</v>
      </c>
      <c r="G24" s="18">
        <f>SUM(G20:G23)</f>
        <v>1778</v>
      </c>
      <c r="H24" s="14">
        <f t="shared" si="0"/>
        <v>78.475282906491955</v>
      </c>
      <c r="I24" s="14">
        <f t="shared" si="1"/>
        <v>29.426440677966102</v>
      </c>
      <c r="J24" s="13">
        <f t="shared" si="2"/>
        <v>2638</v>
      </c>
      <c r="K24" s="21">
        <f>SUM(K20:K23)</f>
        <v>662</v>
      </c>
      <c r="L24" s="21">
        <f t="shared" ref="L24:Q24" si="6">SUM(L20:L23)</f>
        <v>356</v>
      </c>
      <c r="M24" s="21">
        <f t="shared" si="6"/>
        <v>571</v>
      </c>
      <c r="N24" s="21">
        <f t="shared" si="6"/>
        <v>315</v>
      </c>
      <c r="O24" s="21">
        <f t="shared" si="6"/>
        <v>244</v>
      </c>
      <c r="P24" s="21">
        <f t="shared" si="6"/>
        <v>249</v>
      </c>
      <c r="Q24" s="21">
        <f t="shared" si="6"/>
        <v>241</v>
      </c>
    </row>
    <row r="25" spans="1:17" ht="17.100000000000001" customHeight="1" x14ac:dyDescent="0.15">
      <c r="A25" s="23" t="s">
        <v>64</v>
      </c>
      <c r="B25" s="10" t="s">
        <v>36</v>
      </c>
      <c r="C25" s="16">
        <v>33010</v>
      </c>
      <c r="D25" s="16">
        <v>7668</v>
      </c>
      <c r="E25" s="16">
        <v>5785</v>
      </c>
      <c r="F25" s="16">
        <v>3025</v>
      </c>
      <c r="G25" s="16">
        <v>1369</v>
      </c>
      <c r="H25" s="11">
        <f t="shared" si="0"/>
        <v>75.955056179775283</v>
      </c>
      <c r="I25" s="11">
        <f t="shared" si="1"/>
        <v>23.22932444713723</v>
      </c>
      <c r="J25" s="10">
        <f t="shared" si="2"/>
        <v>1616</v>
      </c>
      <c r="K25" s="20">
        <v>395</v>
      </c>
      <c r="L25" s="20">
        <v>236</v>
      </c>
      <c r="M25" s="20">
        <v>323</v>
      </c>
      <c r="N25" s="20">
        <v>197</v>
      </c>
      <c r="O25" s="20">
        <v>164</v>
      </c>
      <c r="P25" s="20">
        <v>161</v>
      </c>
      <c r="Q25" s="20">
        <v>140</v>
      </c>
    </row>
    <row r="26" spans="1:17" ht="17.100000000000001" customHeight="1" x14ac:dyDescent="0.15">
      <c r="A26" s="22"/>
      <c r="B26" s="10" t="s">
        <v>37</v>
      </c>
      <c r="C26" s="16">
        <v>11480</v>
      </c>
      <c r="D26" s="16">
        <v>3075</v>
      </c>
      <c r="E26" s="16">
        <v>2375</v>
      </c>
      <c r="F26" s="16">
        <v>1335</v>
      </c>
      <c r="G26" s="16">
        <v>512</v>
      </c>
      <c r="H26" s="11">
        <f t="shared" si="0"/>
        <v>77.768421052631581</v>
      </c>
      <c r="I26" s="11">
        <f t="shared" si="1"/>
        <v>26.785714285714285</v>
      </c>
      <c r="J26" s="10">
        <f t="shared" si="2"/>
        <v>718</v>
      </c>
      <c r="K26" s="20">
        <v>185</v>
      </c>
      <c r="L26" s="20">
        <v>100</v>
      </c>
      <c r="M26" s="20">
        <v>151</v>
      </c>
      <c r="N26" s="20">
        <v>80</v>
      </c>
      <c r="O26" s="20">
        <v>82</v>
      </c>
      <c r="P26" s="20">
        <v>62</v>
      </c>
      <c r="Q26" s="20">
        <v>58</v>
      </c>
    </row>
    <row r="27" spans="1:17" ht="17.100000000000001" customHeight="1" x14ac:dyDescent="0.15">
      <c r="A27" s="22"/>
      <c r="B27" s="12" t="s">
        <v>41</v>
      </c>
      <c r="C27" s="18">
        <f>SUM(C25:C26)</f>
        <v>44490</v>
      </c>
      <c r="D27" s="18">
        <f>SUM(D25:D26)</f>
        <v>10743</v>
      </c>
      <c r="E27" s="18">
        <f>SUM(E25:E26)</f>
        <v>8160</v>
      </c>
      <c r="F27" s="18">
        <f>SUM(F25:F26)</f>
        <v>4360</v>
      </c>
      <c r="G27" s="18">
        <f>SUM(G25:G26)</f>
        <v>1881</v>
      </c>
      <c r="H27" s="14">
        <f t="shared" si="0"/>
        <v>76.482843137254903</v>
      </c>
      <c r="I27" s="14">
        <f t="shared" si="1"/>
        <v>24.146999325691166</v>
      </c>
      <c r="J27" s="13">
        <f t="shared" si="2"/>
        <v>2334</v>
      </c>
      <c r="K27" s="21">
        <f>SUM(K25:K26)</f>
        <v>580</v>
      </c>
      <c r="L27" s="21">
        <f t="shared" ref="L27:Q27" si="7">SUM(L25:L26)</f>
        <v>336</v>
      </c>
      <c r="M27" s="21">
        <f t="shared" si="7"/>
        <v>474</v>
      </c>
      <c r="N27" s="21">
        <f t="shared" si="7"/>
        <v>277</v>
      </c>
      <c r="O27" s="21">
        <f t="shared" si="7"/>
        <v>246</v>
      </c>
      <c r="P27" s="21">
        <f t="shared" si="7"/>
        <v>223</v>
      </c>
      <c r="Q27" s="21">
        <f t="shared" si="7"/>
        <v>198</v>
      </c>
    </row>
    <row r="28" spans="1:17" ht="17.100000000000001" customHeight="1" x14ac:dyDescent="0.15">
      <c r="A28" s="23" t="s">
        <v>65</v>
      </c>
      <c r="B28" s="10" t="s">
        <v>16</v>
      </c>
      <c r="C28" s="16">
        <v>22890</v>
      </c>
      <c r="D28" s="16">
        <v>5735</v>
      </c>
      <c r="E28" s="16">
        <v>4401</v>
      </c>
      <c r="F28" s="16">
        <v>2351</v>
      </c>
      <c r="G28" s="16">
        <v>983</v>
      </c>
      <c r="H28" s="11">
        <f t="shared" si="0"/>
        <v>75.755510111338324</v>
      </c>
      <c r="I28" s="11">
        <f t="shared" si="1"/>
        <v>25.054608999563126</v>
      </c>
      <c r="J28" s="10">
        <f t="shared" si="2"/>
        <v>1321</v>
      </c>
      <c r="K28" s="20">
        <v>327</v>
      </c>
      <c r="L28" s="20">
        <v>201</v>
      </c>
      <c r="M28" s="20">
        <v>277</v>
      </c>
      <c r="N28" s="20">
        <v>147</v>
      </c>
      <c r="O28" s="20">
        <v>129</v>
      </c>
      <c r="P28" s="20">
        <v>130</v>
      </c>
      <c r="Q28" s="20">
        <v>110</v>
      </c>
    </row>
    <row r="29" spans="1:17" ht="17.100000000000001" customHeight="1" x14ac:dyDescent="0.15">
      <c r="A29" s="22"/>
      <c r="B29" s="10" t="s">
        <v>0</v>
      </c>
      <c r="C29" s="16">
        <v>21366</v>
      </c>
      <c r="D29" s="16">
        <v>5236</v>
      </c>
      <c r="E29" s="16">
        <v>3992</v>
      </c>
      <c r="F29" s="16">
        <v>2173</v>
      </c>
      <c r="G29" s="16">
        <v>942</v>
      </c>
      <c r="H29" s="11">
        <f t="shared" si="0"/>
        <v>78.031062124248493</v>
      </c>
      <c r="I29" s="11">
        <f t="shared" si="1"/>
        <v>24.506224843208837</v>
      </c>
      <c r="J29" s="10">
        <f t="shared" si="2"/>
        <v>1225</v>
      </c>
      <c r="K29" s="20">
        <v>297</v>
      </c>
      <c r="L29" s="20">
        <v>175</v>
      </c>
      <c r="M29" s="20">
        <v>289</v>
      </c>
      <c r="N29" s="20">
        <v>124</v>
      </c>
      <c r="O29" s="20">
        <v>113</v>
      </c>
      <c r="P29" s="20">
        <v>112</v>
      </c>
      <c r="Q29" s="20">
        <v>115</v>
      </c>
    </row>
    <row r="30" spans="1:17" ht="17.100000000000001" customHeight="1" x14ac:dyDescent="0.15">
      <c r="A30" s="22"/>
      <c r="B30" s="12" t="s">
        <v>41</v>
      </c>
      <c r="C30" s="18">
        <f>SUM(C28:C29)</f>
        <v>44256</v>
      </c>
      <c r="D30" s="18">
        <f>SUM(D28:D29)</f>
        <v>10971</v>
      </c>
      <c r="E30" s="18">
        <f>SUM(E28:E29)</f>
        <v>8393</v>
      </c>
      <c r="F30" s="18">
        <f>SUM(F28:F29)</f>
        <v>4524</v>
      </c>
      <c r="G30" s="18">
        <f>SUM(G28:G29)</f>
        <v>1925</v>
      </c>
      <c r="H30" s="14">
        <f t="shared" si="0"/>
        <v>76.837841058024551</v>
      </c>
      <c r="I30" s="14">
        <f t="shared" si="1"/>
        <v>24.789859002169198</v>
      </c>
      <c r="J30" s="13">
        <f t="shared" si="2"/>
        <v>2546</v>
      </c>
      <c r="K30" s="21">
        <f>SUM(K28:K29)</f>
        <v>624</v>
      </c>
      <c r="L30" s="21">
        <f t="shared" ref="L30:Q30" si="8">SUM(L28:L29)</f>
        <v>376</v>
      </c>
      <c r="M30" s="21">
        <f t="shared" si="8"/>
        <v>566</v>
      </c>
      <c r="N30" s="21">
        <f t="shared" si="8"/>
        <v>271</v>
      </c>
      <c r="O30" s="21">
        <f t="shared" si="8"/>
        <v>242</v>
      </c>
      <c r="P30" s="21">
        <f t="shared" si="8"/>
        <v>242</v>
      </c>
      <c r="Q30" s="21">
        <f t="shared" si="8"/>
        <v>225</v>
      </c>
    </row>
    <row r="31" spans="1:17" ht="17.100000000000001" customHeight="1" x14ac:dyDescent="0.15">
      <c r="A31" s="23" t="s">
        <v>66</v>
      </c>
      <c r="B31" s="10" t="s">
        <v>12</v>
      </c>
      <c r="C31" s="16">
        <v>23842</v>
      </c>
      <c r="D31" s="16">
        <v>5890</v>
      </c>
      <c r="E31" s="16">
        <v>4177</v>
      </c>
      <c r="F31" s="16">
        <v>1708</v>
      </c>
      <c r="G31" s="16">
        <v>1254</v>
      </c>
      <c r="H31" s="11">
        <f t="shared" si="0"/>
        <v>70.912137898012929</v>
      </c>
      <c r="I31" s="11">
        <f t="shared" si="1"/>
        <v>24.704303330257531</v>
      </c>
      <c r="J31" s="10">
        <f t="shared" si="2"/>
        <v>1184</v>
      </c>
      <c r="K31" s="20">
        <v>302</v>
      </c>
      <c r="L31" s="20">
        <v>155</v>
      </c>
      <c r="M31" s="20">
        <v>281</v>
      </c>
      <c r="N31" s="20">
        <v>137</v>
      </c>
      <c r="O31" s="20">
        <v>109</v>
      </c>
      <c r="P31" s="20">
        <v>113</v>
      </c>
      <c r="Q31" s="20">
        <v>87</v>
      </c>
    </row>
    <row r="32" spans="1:17" ht="17.100000000000001" customHeight="1" x14ac:dyDescent="0.15">
      <c r="A32" s="22"/>
      <c r="B32" s="10" t="s">
        <v>7</v>
      </c>
      <c r="C32" s="16">
        <v>12202</v>
      </c>
      <c r="D32" s="16">
        <v>2822</v>
      </c>
      <c r="E32" s="16">
        <v>1953</v>
      </c>
      <c r="F32" s="16">
        <v>748</v>
      </c>
      <c r="G32" s="16">
        <v>582</v>
      </c>
      <c r="H32" s="11">
        <f t="shared" si="0"/>
        <v>68.100358422939067</v>
      </c>
      <c r="I32" s="11">
        <f t="shared" si="1"/>
        <v>23.127356171119491</v>
      </c>
      <c r="J32" s="10">
        <f t="shared" si="2"/>
        <v>586</v>
      </c>
      <c r="K32" s="20">
        <v>119</v>
      </c>
      <c r="L32" s="20">
        <v>74</v>
      </c>
      <c r="M32" s="20">
        <v>150</v>
      </c>
      <c r="N32" s="20">
        <v>78</v>
      </c>
      <c r="O32" s="20">
        <v>48</v>
      </c>
      <c r="P32" s="20">
        <v>67</v>
      </c>
      <c r="Q32" s="20">
        <v>50</v>
      </c>
    </row>
    <row r="33" spans="1:17" ht="17.100000000000001" customHeight="1" x14ac:dyDescent="0.15">
      <c r="A33" s="22"/>
      <c r="B33" s="12" t="s">
        <v>41</v>
      </c>
      <c r="C33" s="18">
        <f>SUM(C31:C32)</f>
        <v>36044</v>
      </c>
      <c r="D33" s="18">
        <f>SUM(D31:D32)</f>
        <v>8712</v>
      </c>
      <c r="E33" s="18">
        <f>SUM(E31:E32)</f>
        <v>6130</v>
      </c>
      <c r="F33" s="18">
        <f>SUM(F31:F32)</f>
        <v>2456</v>
      </c>
      <c r="G33" s="18">
        <f>SUM(G31:G32)</f>
        <v>1836</v>
      </c>
      <c r="H33" s="14">
        <f t="shared" si="0"/>
        <v>70.0163132137031</v>
      </c>
      <c r="I33" s="14">
        <f t="shared" si="1"/>
        <v>24.170458328709355</v>
      </c>
      <c r="J33" s="13">
        <f t="shared" si="2"/>
        <v>1770</v>
      </c>
      <c r="K33" s="21">
        <f>SUM(K31:K32)</f>
        <v>421</v>
      </c>
      <c r="L33" s="21">
        <f t="shared" ref="L33:Q33" si="9">SUM(L31:L32)</f>
        <v>229</v>
      </c>
      <c r="M33" s="21">
        <f t="shared" si="9"/>
        <v>431</v>
      </c>
      <c r="N33" s="21">
        <f t="shared" si="9"/>
        <v>215</v>
      </c>
      <c r="O33" s="21">
        <f t="shared" si="9"/>
        <v>157</v>
      </c>
      <c r="P33" s="21">
        <f t="shared" si="9"/>
        <v>180</v>
      </c>
      <c r="Q33" s="21">
        <f t="shared" si="9"/>
        <v>137</v>
      </c>
    </row>
    <row r="34" spans="1:17" ht="17.100000000000001" customHeight="1" x14ac:dyDescent="0.15">
      <c r="A34" s="23" t="s">
        <v>67</v>
      </c>
      <c r="B34" s="10" t="s">
        <v>23</v>
      </c>
      <c r="C34" s="16">
        <v>19256</v>
      </c>
      <c r="D34" s="16">
        <v>4999</v>
      </c>
      <c r="E34" s="16">
        <v>3530</v>
      </c>
      <c r="F34" s="16">
        <v>1469</v>
      </c>
      <c r="G34" s="16">
        <v>1070</v>
      </c>
      <c r="H34" s="11">
        <f t="shared" si="0"/>
        <v>71.926345609065152</v>
      </c>
      <c r="I34" s="11">
        <f t="shared" si="1"/>
        <v>25.960739509763194</v>
      </c>
      <c r="J34" s="10">
        <f t="shared" si="2"/>
        <v>990</v>
      </c>
      <c r="K34" s="20">
        <v>225</v>
      </c>
      <c r="L34" s="20">
        <v>124</v>
      </c>
      <c r="M34" s="20">
        <v>228</v>
      </c>
      <c r="N34" s="20">
        <v>145</v>
      </c>
      <c r="O34" s="20">
        <v>105</v>
      </c>
      <c r="P34" s="20">
        <v>84</v>
      </c>
      <c r="Q34" s="20">
        <v>79</v>
      </c>
    </row>
    <row r="35" spans="1:17" ht="17.100000000000001" customHeight="1" x14ac:dyDescent="0.15">
      <c r="A35" s="22"/>
      <c r="B35" s="10" t="s">
        <v>14</v>
      </c>
      <c r="C35" s="16">
        <v>27367</v>
      </c>
      <c r="D35" s="16">
        <v>6781</v>
      </c>
      <c r="E35" s="16">
        <v>4799</v>
      </c>
      <c r="F35" s="16">
        <v>1989</v>
      </c>
      <c r="G35" s="16">
        <v>1471</v>
      </c>
      <c r="H35" s="11">
        <f t="shared" si="0"/>
        <v>72.098353823713268</v>
      </c>
      <c r="I35" s="11">
        <f t="shared" si="1"/>
        <v>24.778017320130083</v>
      </c>
      <c r="J35" s="10">
        <f t="shared" si="2"/>
        <v>1350</v>
      </c>
      <c r="K35" s="20">
        <v>277</v>
      </c>
      <c r="L35" s="20">
        <v>188</v>
      </c>
      <c r="M35" s="20">
        <v>305</v>
      </c>
      <c r="N35" s="20">
        <v>177</v>
      </c>
      <c r="O35" s="20">
        <v>152</v>
      </c>
      <c r="P35" s="20">
        <v>133</v>
      </c>
      <c r="Q35" s="20">
        <v>118</v>
      </c>
    </row>
    <row r="36" spans="1:17" ht="17.100000000000001" customHeight="1" x14ac:dyDescent="0.15">
      <c r="A36" s="22"/>
      <c r="B36" s="12" t="s">
        <v>41</v>
      </c>
      <c r="C36" s="18">
        <f>SUM(C34:C35)</f>
        <v>46623</v>
      </c>
      <c r="D36" s="18">
        <f>SUM(D34:D35)</f>
        <v>11780</v>
      </c>
      <c r="E36" s="18">
        <f>SUM(E34:E35)</f>
        <v>8329</v>
      </c>
      <c r="F36" s="18">
        <f>SUM(F34:F35)</f>
        <v>3458</v>
      </c>
      <c r="G36" s="18">
        <f>SUM(G34:G35)</f>
        <v>2541</v>
      </c>
      <c r="H36" s="14">
        <f t="shared" si="0"/>
        <v>72.025453235682562</v>
      </c>
      <c r="I36" s="14">
        <f t="shared" si="1"/>
        <v>25.266499367265084</v>
      </c>
      <c r="J36" s="13">
        <f t="shared" si="2"/>
        <v>2340</v>
      </c>
      <c r="K36" s="21">
        <f>SUM(K34:K35)</f>
        <v>502</v>
      </c>
      <c r="L36" s="21">
        <f t="shared" ref="L36:Q36" si="10">SUM(L34:L35)</f>
        <v>312</v>
      </c>
      <c r="M36" s="21">
        <f t="shared" si="10"/>
        <v>533</v>
      </c>
      <c r="N36" s="21">
        <f t="shared" si="10"/>
        <v>322</v>
      </c>
      <c r="O36" s="21">
        <f t="shared" si="10"/>
        <v>257</v>
      </c>
      <c r="P36" s="21">
        <f t="shared" si="10"/>
        <v>217</v>
      </c>
      <c r="Q36" s="21">
        <f t="shared" si="10"/>
        <v>197</v>
      </c>
    </row>
    <row r="37" spans="1:17" ht="17.100000000000001" customHeight="1" x14ac:dyDescent="0.15">
      <c r="A37" s="22" t="s">
        <v>68</v>
      </c>
      <c r="B37" s="10" t="s">
        <v>9</v>
      </c>
      <c r="C37" s="16">
        <v>14685</v>
      </c>
      <c r="D37" s="16">
        <v>4666</v>
      </c>
      <c r="E37" s="16">
        <v>3361</v>
      </c>
      <c r="F37" s="16">
        <v>1510</v>
      </c>
      <c r="G37" s="16">
        <v>937</v>
      </c>
      <c r="H37" s="11">
        <f t="shared" si="0"/>
        <v>72.805712585540022</v>
      </c>
      <c r="I37" s="11">
        <f t="shared" si="1"/>
        <v>31.773918964930203</v>
      </c>
      <c r="J37" s="10">
        <f t="shared" si="2"/>
        <v>1005</v>
      </c>
      <c r="K37" s="20">
        <v>245</v>
      </c>
      <c r="L37" s="20">
        <v>117</v>
      </c>
      <c r="M37" s="20">
        <v>207</v>
      </c>
      <c r="N37" s="20">
        <v>133</v>
      </c>
      <c r="O37" s="20">
        <v>115</v>
      </c>
      <c r="P37" s="20">
        <v>106</v>
      </c>
      <c r="Q37" s="20">
        <v>82</v>
      </c>
    </row>
    <row r="38" spans="1:17" ht="17.100000000000001" customHeight="1" x14ac:dyDescent="0.15">
      <c r="A38" s="22"/>
      <c r="B38" s="10" t="s">
        <v>30</v>
      </c>
      <c r="C38" s="16">
        <v>4934</v>
      </c>
      <c r="D38" s="16">
        <v>1768</v>
      </c>
      <c r="E38" s="16">
        <v>1318</v>
      </c>
      <c r="F38" s="16">
        <v>684</v>
      </c>
      <c r="G38" s="16">
        <v>325</v>
      </c>
      <c r="H38" s="11">
        <f t="shared" si="0"/>
        <v>76.555386949924127</v>
      </c>
      <c r="I38" s="11">
        <f t="shared" si="1"/>
        <v>35.832995541143084</v>
      </c>
      <c r="J38" s="10">
        <f t="shared" si="2"/>
        <v>503</v>
      </c>
      <c r="K38" s="20">
        <v>113</v>
      </c>
      <c r="L38" s="20">
        <v>73</v>
      </c>
      <c r="M38" s="20">
        <v>91</v>
      </c>
      <c r="N38" s="20">
        <v>76</v>
      </c>
      <c r="O38" s="20">
        <v>48</v>
      </c>
      <c r="P38" s="20">
        <v>56</v>
      </c>
      <c r="Q38" s="20">
        <v>46</v>
      </c>
    </row>
    <row r="39" spans="1:17" ht="17.100000000000001" customHeight="1" x14ac:dyDescent="0.15">
      <c r="A39" s="22"/>
      <c r="B39" s="10" t="s">
        <v>22</v>
      </c>
      <c r="C39" s="16">
        <v>7219</v>
      </c>
      <c r="D39" s="16">
        <v>2741</v>
      </c>
      <c r="E39" s="16">
        <v>1974</v>
      </c>
      <c r="F39" s="16">
        <v>913</v>
      </c>
      <c r="G39" s="16">
        <v>531</v>
      </c>
      <c r="H39" s="11">
        <f t="shared" si="0"/>
        <v>73.150962512664648</v>
      </c>
      <c r="I39" s="11">
        <f t="shared" si="1"/>
        <v>37.969247818257379</v>
      </c>
      <c r="J39" s="10">
        <f t="shared" si="2"/>
        <v>655</v>
      </c>
      <c r="K39" s="20">
        <v>162</v>
      </c>
      <c r="L39" s="20">
        <v>82</v>
      </c>
      <c r="M39" s="20">
        <v>146</v>
      </c>
      <c r="N39" s="20">
        <v>89</v>
      </c>
      <c r="O39" s="20">
        <v>71</v>
      </c>
      <c r="P39" s="20">
        <v>54</v>
      </c>
      <c r="Q39" s="20">
        <v>51</v>
      </c>
    </row>
    <row r="40" spans="1:17" ht="17.100000000000001" customHeight="1" x14ac:dyDescent="0.15">
      <c r="A40" s="22"/>
      <c r="B40" s="10" t="s">
        <v>39</v>
      </c>
      <c r="C40" s="16">
        <v>1124</v>
      </c>
      <c r="D40" s="16">
        <v>706</v>
      </c>
      <c r="E40" s="16">
        <v>514</v>
      </c>
      <c r="F40" s="16">
        <v>270</v>
      </c>
      <c r="G40" s="16">
        <v>126</v>
      </c>
      <c r="H40" s="11">
        <f t="shared" si="0"/>
        <v>77.042801556420244</v>
      </c>
      <c r="I40" s="11">
        <f t="shared" si="1"/>
        <v>62.811387900355875</v>
      </c>
      <c r="J40" s="10">
        <f t="shared" si="2"/>
        <v>219</v>
      </c>
      <c r="K40" s="20">
        <v>52</v>
      </c>
      <c r="L40" s="20">
        <v>37</v>
      </c>
      <c r="M40" s="20">
        <v>36</v>
      </c>
      <c r="N40" s="20">
        <v>27</v>
      </c>
      <c r="O40" s="20">
        <v>30</v>
      </c>
      <c r="P40" s="20">
        <v>22</v>
      </c>
      <c r="Q40" s="20">
        <v>15</v>
      </c>
    </row>
    <row r="41" spans="1:17" ht="17.100000000000001" customHeight="1" x14ac:dyDescent="0.15">
      <c r="A41" s="22"/>
      <c r="B41" s="12" t="s">
        <v>41</v>
      </c>
      <c r="C41" s="18">
        <f>SUM(C37:C40)</f>
        <v>27962</v>
      </c>
      <c r="D41" s="18">
        <f>SUM(D37:D40)</f>
        <v>9881</v>
      </c>
      <c r="E41" s="18">
        <f>SUM(E37:E40)</f>
        <v>7167</v>
      </c>
      <c r="F41" s="18">
        <f>SUM(F37:F40)</f>
        <v>3377</v>
      </c>
      <c r="G41" s="18">
        <f>SUM(G37:G40)</f>
        <v>1919</v>
      </c>
      <c r="H41" s="14">
        <f t="shared" si="0"/>
        <v>73.894237477326641</v>
      </c>
      <c r="I41" s="14">
        <f t="shared" si="1"/>
        <v>35.33724340175953</v>
      </c>
      <c r="J41" s="13">
        <f t="shared" si="2"/>
        <v>2382</v>
      </c>
      <c r="K41" s="21">
        <f>SUM(K37:K40)</f>
        <v>572</v>
      </c>
      <c r="L41" s="21">
        <f t="shared" ref="L41:Q41" si="11">SUM(L37:L40)</f>
        <v>309</v>
      </c>
      <c r="M41" s="21">
        <f t="shared" si="11"/>
        <v>480</v>
      </c>
      <c r="N41" s="21">
        <f t="shared" si="11"/>
        <v>325</v>
      </c>
      <c r="O41" s="21">
        <f t="shared" si="11"/>
        <v>264</v>
      </c>
      <c r="P41" s="21">
        <f t="shared" si="11"/>
        <v>238</v>
      </c>
      <c r="Q41" s="21">
        <f t="shared" si="11"/>
        <v>194</v>
      </c>
    </row>
    <row r="42" spans="1:17" ht="17.100000000000001" customHeight="1" x14ac:dyDescent="0.15">
      <c r="A42" s="22" t="s">
        <v>40</v>
      </c>
      <c r="B42" s="10" t="s">
        <v>69</v>
      </c>
      <c r="C42" s="16">
        <v>3594</v>
      </c>
      <c r="D42" s="16">
        <v>2392</v>
      </c>
      <c r="E42" s="16">
        <v>1689</v>
      </c>
      <c r="F42" s="16">
        <v>847</v>
      </c>
      <c r="G42" s="16">
        <v>520</v>
      </c>
      <c r="H42" s="11">
        <f t="shared" si="0"/>
        <v>80.935464772054473</v>
      </c>
      <c r="I42" s="11">
        <f t="shared" si="1"/>
        <v>66.555370061213139</v>
      </c>
      <c r="J42" s="10">
        <f t="shared" si="2"/>
        <v>734</v>
      </c>
      <c r="K42" s="20">
        <v>238</v>
      </c>
      <c r="L42" s="20">
        <v>88</v>
      </c>
      <c r="M42" s="20">
        <v>143</v>
      </c>
      <c r="N42" s="20">
        <v>74</v>
      </c>
      <c r="O42" s="20">
        <v>74</v>
      </c>
      <c r="P42" s="20">
        <v>65</v>
      </c>
      <c r="Q42" s="20">
        <v>52</v>
      </c>
    </row>
    <row r="43" spans="1:17" ht="17.100000000000001" customHeight="1" x14ac:dyDescent="0.15">
      <c r="A43" s="22"/>
      <c r="B43" s="12" t="s">
        <v>41</v>
      </c>
      <c r="C43" s="18">
        <f>SUM(C42)</f>
        <v>3594</v>
      </c>
      <c r="D43" s="18">
        <f>SUM(D42)</f>
        <v>2392</v>
      </c>
      <c r="E43" s="18">
        <f>SUM(E42)</f>
        <v>1689</v>
      </c>
      <c r="F43" s="18">
        <f>SUM(F42)</f>
        <v>847</v>
      </c>
      <c r="G43" s="18">
        <f>SUM(G42)</f>
        <v>520</v>
      </c>
      <c r="H43" s="14">
        <f t="shared" si="0"/>
        <v>80.935464772054473</v>
      </c>
      <c r="I43" s="14">
        <f t="shared" si="1"/>
        <v>66.555370061213139</v>
      </c>
      <c r="J43" s="13">
        <f t="shared" si="2"/>
        <v>734</v>
      </c>
      <c r="K43" s="21">
        <f>SUM(K42)</f>
        <v>238</v>
      </c>
      <c r="L43" s="21">
        <f t="shared" ref="L43:Q43" si="12">SUM(L42)</f>
        <v>88</v>
      </c>
      <c r="M43" s="21">
        <f t="shared" si="12"/>
        <v>143</v>
      </c>
      <c r="N43" s="21">
        <f t="shared" si="12"/>
        <v>74</v>
      </c>
      <c r="O43" s="21">
        <f t="shared" si="12"/>
        <v>74</v>
      </c>
      <c r="P43" s="21">
        <f t="shared" si="12"/>
        <v>65</v>
      </c>
      <c r="Q43" s="21">
        <f t="shared" si="12"/>
        <v>52</v>
      </c>
    </row>
    <row r="44" spans="1:17" ht="17.100000000000001" customHeight="1" x14ac:dyDescent="0.15">
      <c r="A44" s="22" t="s">
        <v>70</v>
      </c>
      <c r="B44" s="10" t="s">
        <v>20</v>
      </c>
      <c r="C44" s="16">
        <v>10403</v>
      </c>
      <c r="D44" s="16">
        <v>2791</v>
      </c>
      <c r="E44" s="16">
        <v>1952</v>
      </c>
      <c r="F44" s="16">
        <v>781</v>
      </c>
      <c r="G44" s="16">
        <v>613</v>
      </c>
      <c r="H44" s="11">
        <f t="shared" si="0"/>
        <v>71.413934426229503</v>
      </c>
      <c r="I44" s="11">
        <f t="shared" si="1"/>
        <v>26.828799384792852</v>
      </c>
      <c r="J44" s="10">
        <f t="shared" si="2"/>
        <v>547</v>
      </c>
      <c r="K44" s="20">
        <v>145</v>
      </c>
      <c r="L44" s="20">
        <v>79</v>
      </c>
      <c r="M44" s="20">
        <v>108</v>
      </c>
      <c r="N44" s="20">
        <v>70</v>
      </c>
      <c r="O44" s="20">
        <v>61</v>
      </c>
      <c r="P44" s="20">
        <v>42</v>
      </c>
      <c r="Q44" s="20">
        <v>42</v>
      </c>
    </row>
    <row r="45" spans="1:17" ht="17.100000000000001" customHeight="1" x14ac:dyDescent="0.15">
      <c r="A45" s="22"/>
      <c r="B45" s="10" t="s">
        <v>21</v>
      </c>
      <c r="C45" s="16">
        <v>20165</v>
      </c>
      <c r="D45" s="16">
        <v>4990</v>
      </c>
      <c r="E45" s="16">
        <v>3519</v>
      </c>
      <c r="F45" s="16">
        <v>1449</v>
      </c>
      <c r="G45" s="16">
        <v>1084</v>
      </c>
      <c r="H45" s="11">
        <f t="shared" si="0"/>
        <v>71.980676328502412</v>
      </c>
      <c r="I45" s="11">
        <f t="shared" si="1"/>
        <v>24.745846764195388</v>
      </c>
      <c r="J45" s="10">
        <f t="shared" si="2"/>
        <v>1014</v>
      </c>
      <c r="K45" s="20">
        <v>245</v>
      </c>
      <c r="L45" s="20">
        <v>123</v>
      </c>
      <c r="M45" s="20">
        <v>211</v>
      </c>
      <c r="N45" s="20">
        <v>123</v>
      </c>
      <c r="O45" s="20">
        <v>105</v>
      </c>
      <c r="P45" s="20">
        <v>106</v>
      </c>
      <c r="Q45" s="20">
        <v>101</v>
      </c>
    </row>
    <row r="46" spans="1:17" ht="17.100000000000001" customHeight="1" x14ac:dyDescent="0.15">
      <c r="A46" s="22"/>
      <c r="B46" s="10" t="s">
        <v>26</v>
      </c>
      <c r="C46" s="16">
        <v>12261</v>
      </c>
      <c r="D46" s="16">
        <v>3618</v>
      </c>
      <c r="E46" s="16">
        <v>2615</v>
      </c>
      <c r="F46" s="16">
        <v>1162</v>
      </c>
      <c r="G46" s="16">
        <v>716</v>
      </c>
      <c r="H46" s="11">
        <f t="shared" si="0"/>
        <v>71.816443594646273</v>
      </c>
      <c r="I46" s="11">
        <f t="shared" si="1"/>
        <v>29.508196721311474</v>
      </c>
      <c r="J46" s="10">
        <f t="shared" si="2"/>
        <v>721</v>
      </c>
      <c r="K46" s="20">
        <v>159</v>
      </c>
      <c r="L46" s="20">
        <v>117</v>
      </c>
      <c r="M46" s="20">
        <v>158</v>
      </c>
      <c r="N46" s="20">
        <v>90</v>
      </c>
      <c r="O46" s="20">
        <v>70</v>
      </c>
      <c r="P46" s="20">
        <v>69</v>
      </c>
      <c r="Q46" s="20">
        <v>58</v>
      </c>
    </row>
    <row r="47" spans="1:17" ht="17.100000000000001" customHeight="1" x14ac:dyDescent="0.15">
      <c r="A47" s="22"/>
      <c r="B47" s="10" t="s">
        <v>24</v>
      </c>
      <c r="C47" s="16">
        <v>11377</v>
      </c>
      <c r="D47" s="16">
        <v>3505</v>
      </c>
      <c r="E47" s="16">
        <v>2486</v>
      </c>
      <c r="F47" s="16">
        <v>1041</v>
      </c>
      <c r="G47" s="16">
        <v>750</v>
      </c>
      <c r="H47" s="11">
        <f t="shared" si="0"/>
        <v>72.043443282381332</v>
      </c>
      <c r="I47" s="11">
        <f t="shared" si="1"/>
        <v>30.807770062406608</v>
      </c>
      <c r="J47" s="10">
        <f t="shared" si="2"/>
        <v>732</v>
      </c>
      <c r="K47" s="20">
        <v>159</v>
      </c>
      <c r="L47" s="20">
        <v>116</v>
      </c>
      <c r="M47" s="20">
        <v>149</v>
      </c>
      <c r="N47" s="20">
        <v>83</v>
      </c>
      <c r="O47" s="20">
        <v>76</v>
      </c>
      <c r="P47" s="20">
        <v>79</v>
      </c>
      <c r="Q47" s="20">
        <v>70</v>
      </c>
    </row>
    <row r="48" spans="1:17" ht="17.100000000000001" customHeight="1" x14ac:dyDescent="0.15">
      <c r="A48" s="22"/>
      <c r="B48" s="12" t="s">
        <v>41</v>
      </c>
      <c r="C48" s="18">
        <f>SUM(C44:C47)</f>
        <v>54206</v>
      </c>
      <c r="D48" s="18">
        <f>SUM(D44:D47)</f>
        <v>14904</v>
      </c>
      <c r="E48" s="18">
        <f>SUM(E44:E47)</f>
        <v>10572</v>
      </c>
      <c r="F48" s="18">
        <f>SUM(F44:F47)</f>
        <v>4433</v>
      </c>
      <c r="G48" s="18">
        <f>SUM(G44:G47)</f>
        <v>3163</v>
      </c>
      <c r="H48" s="14">
        <f t="shared" si="0"/>
        <v>71.850170261066964</v>
      </c>
      <c r="I48" s="14">
        <f t="shared" si="1"/>
        <v>27.495111242297899</v>
      </c>
      <c r="J48" s="13">
        <f t="shared" si="2"/>
        <v>3014</v>
      </c>
      <c r="K48" s="21">
        <f>SUM(K44:K47)</f>
        <v>708</v>
      </c>
      <c r="L48" s="21">
        <f t="shared" ref="L48:Q48" si="13">SUM(L44:L47)</f>
        <v>435</v>
      </c>
      <c r="M48" s="21">
        <f t="shared" si="13"/>
        <v>626</v>
      </c>
      <c r="N48" s="21">
        <f t="shared" si="13"/>
        <v>366</v>
      </c>
      <c r="O48" s="21">
        <f t="shared" si="13"/>
        <v>312</v>
      </c>
      <c r="P48" s="21">
        <f t="shared" si="13"/>
        <v>296</v>
      </c>
      <c r="Q48" s="21">
        <f t="shared" si="13"/>
        <v>271</v>
      </c>
    </row>
    <row r="49" spans="1:17" ht="17.100000000000001" customHeight="1" x14ac:dyDescent="0.15">
      <c r="A49" s="22" t="s">
        <v>71</v>
      </c>
      <c r="B49" s="10" t="s">
        <v>34</v>
      </c>
      <c r="C49" s="16">
        <v>1122</v>
      </c>
      <c r="D49" s="16">
        <v>566</v>
      </c>
      <c r="E49" s="16">
        <v>384</v>
      </c>
      <c r="F49" s="16">
        <v>146</v>
      </c>
      <c r="G49" s="16">
        <v>116</v>
      </c>
      <c r="H49" s="11">
        <f t="shared" si="0"/>
        <v>68.229166666666657</v>
      </c>
      <c r="I49" s="11">
        <f t="shared" si="1"/>
        <v>50.445632798573982</v>
      </c>
      <c r="J49" s="10">
        <f t="shared" si="2"/>
        <v>116</v>
      </c>
      <c r="K49" s="20">
        <v>31</v>
      </c>
      <c r="L49" s="20">
        <v>11</v>
      </c>
      <c r="M49" s="20">
        <v>23</v>
      </c>
      <c r="N49" s="20">
        <v>14</v>
      </c>
      <c r="O49" s="20">
        <v>14</v>
      </c>
      <c r="P49" s="20">
        <v>12</v>
      </c>
      <c r="Q49" s="20">
        <v>11</v>
      </c>
    </row>
    <row r="50" spans="1:17" ht="17.100000000000001" customHeight="1" x14ac:dyDescent="0.15">
      <c r="A50" s="22"/>
      <c r="B50" s="10" t="s">
        <v>32</v>
      </c>
      <c r="C50" s="16">
        <v>842</v>
      </c>
      <c r="D50" s="16">
        <v>479</v>
      </c>
      <c r="E50" s="16">
        <v>337</v>
      </c>
      <c r="F50" s="16">
        <v>160</v>
      </c>
      <c r="G50" s="16">
        <v>86</v>
      </c>
      <c r="H50" s="11">
        <f t="shared" si="0"/>
        <v>72.997032640949556</v>
      </c>
      <c r="I50" s="11">
        <f t="shared" si="1"/>
        <v>56.888361045130644</v>
      </c>
      <c r="J50" s="10">
        <f t="shared" si="2"/>
        <v>144</v>
      </c>
      <c r="K50" s="20">
        <v>25</v>
      </c>
      <c r="L50" s="20">
        <v>19</v>
      </c>
      <c r="M50" s="20">
        <v>24</v>
      </c>
      <c r="N50" s="20">
        <v>22</v>
      </c>
      <c r="O50" s="20">
        <v>16</v>
      </c>
      <c r="P50" s="20">
        <v>19</v>
      </c>
      <c r="Q50" s="20">
        <v>19</v>
      </c>
    </row>
    <row r="51" spans="1:17" ht="17.100000000000001" customHeight="1" x14ac:dyDescent="0.15">
      <c r="A51" s="22"/>
      <c r="B51" s="10" t="s">
        <v>31</v>
      </c>
      <c r="C51" s="16">
        <v>1892</v>
      </c>
      <c r="D51" s="16">
        <v>759</v>
      </c>
      <c r="E51" s="16">
        <v>521</v>
      </c>
      <c r="F51" s="16">
        <v>201</v>
      </c>
      <c r="G51" s="16">
        <v>153</v>
      </c>
      <c r="H51" s="11">
        <f t="shared" si="0"/>
        <v>67.946257197696738</v>
      </c>
      <c r="I51" s="11">
        <f t="shared" si="1"/>
        <v>40.116279069767444</v>
      </c>
      <c r="J51" s="10">
        <f t="shared" si="2"/>
        <v>173</v>
      </c>
      <c r="K51" s="20">
        <v>31</v>
      </c>
      <c r="L51" s="20">
        <v>19</v>
      </c>
      <c r="M51" s="20">
        <v>36</v>
      </c>
      <c r="N51" s="20">
        <v>19</v>
      </c>
      <c r="O51" s="20">
        <v>17</v>
      </c>
      <c r="P51" s="20">
        <v>31</v>
      </c>
      <c r="Q51" s="20">
        <v>20</v>
      </c>
    </row>
    <row r="52" spans="1:17" ht="17.100000000000001" customHeight="1" x14ac:dyDescent="0.15">
      <c r="A52" s="22"/>
      <c r="B52" s="10" t="s">
        <v>33</v>
      </c>
      <c r="C52" s="16">
        <v>2057</v>
      </c>
      <c r="D52" s="16">
        <v>814</v>
      </c>
      <c r="E52" s="16">
        <v>558</v>
      </c>
      <c r="F52" s="16">
        <v>215</v>
      </c>
      <c r="G52" s="16">
        <v>165</v>
      </c>
      <c r="H52" s="11">
        <f t="shared" si="0"/>
        <v>68.100358422939067</v>
      </c>
      <c r="I52" s="11">
        <f t="shared" si="1"/>
        <v>39.572192513368989</v>
      </c>
      <c r="J52" s="10">
        <f t="shared" si="2"/>
        <v>182</v>
      </c>
      <c r="K52" s="20">
        <v>32</v>
      </c>
      <c r="L52" s="20">
        <v>29</v>
      </c>
      <c r="M52" s="20">
        <v>37</v>
      </c>
      <c r="N52" s="20">
        <v>21</v>
      </c>
      <c r="O52" s="20">
        <v>23</v>
      </c>
      <c r="P52" s="20">
        <v>21</v>
      </c>
      <c r="Q52" s="20">
        <v>19</v>
      </c>
    </row>
    <row r="53" spans="1:17" ht="17.100000000000001" customHeight="1" x14ac:dyDescent="0.15">
      <c r="A53" s="22"/>
      <c r="B53" s="10" t="s">
        <v>28</v>
      </c>
      <c r="C53" s="16">
        <v>7879</v>
      </c>
      <c r="D53" s="16">
        <v>2559</v>
      </c>
      <c r="E53" s="16">
        <v>1821</v>
      </c>
      <c r="F53" s="16">
        <v>786</v>
      </c>
      <c r="G53" s="16">
        <v>520</v>
      </c>
      <c r="H53" s="11">
        <f t="shared" si="0"/>
        <v>71.718835804503016</v>
      </c>
      <c r="I53" s="11">
        <f t="shared" si="1"/>
        <v>32.478740956974235</v>
      </c>
      <c r="J53" s="10">
        <f t="shared" si="2"/>
        <v>514</v>
      </c>
      <c r="K53" s="20">
        <v>118</v>
      </c>
      <c r="L53" s="20">
        <v>52</v>
      </c>
      <c r="M53" s="20">
        <v>120</v>
      </c>
      <c r="N53" s="20">
        <v>79</v>
      </c>
      <c r="O53" s="20">
        <v>55</v>
      </c>
      <c r="P53" s="20">
        <v>48</v>
      </c>
      <c r="Q53" s="20">
        <v>42</v>
      </c>
    </row>
    <row r="54" spans="1:17" ht="17.100000000000001" customHeight="1" x14ac:dyDescent="0.15">
      <c r="A54" s="22"/>
      <c r="B54" s="10" t="s">
        <v>27</v>
      </c>
      <c r="C54" s="16">
        <v>5606</v>
      </c>
      <c r="D54" s="16">
        <v>1906</v>
      </c>
      <c r="E54" s="16">
        <v>1330</v>
      </c>
      <c r="F54" s="16">
        <v>550</v>
      </c>
      <c r="G54" s="16">
        <v>390</v>
      </c>
      <c r="H54" s="11">
        <f t="shared" si="0"/>
        <v>70.676691729323309</v>
      </c>
      <c r="I54" s="11">
        <f t="shared" si="1"/>
        <v>33.999286478772746</v>
      </c>
      <c r="J54" s="10">
        <f t="shared" si="2"/>
        <v>394</v>
      </c>
      <c r="K54" s="20">
        <v>85</v>
      </c>
      <c r="L54" s="20">
        <v>51</v>
      </c>
      <c r="M54" s="20">
        <v>85</v>
      </c>
      <c r="N54" s="20">
        <v>49</v>
      </c>
      <c r="O54" s="20">
        <v>37</v>
      </c>
      <c r="P54" s="20">
        <v>46</v>
      </c>
      <c r="Q54" s="20">
        <v>41</v>
      </c>
    </row>
    <row r="55" spans="1:17" ht="17.100000000000001" customHeight="1" x14ac:dyDescent="0.15">
      <c r="A55" s="22"/>
      <c r="B55" s="10" t="s">
        <v>29</v>
      </c>
      <c r="C55" s="16">
        <v>7116</v>
      </c>
      <c r="D55" s="16">
        <v>2435</v>
      </c>
      <c r="E55" s="16">
        <v>1671</v>
      </c>
      <c r="F55" s="16">
        <v>619</v>
      </c>
      <c r="G55" s="16">
        <v>519</v>
      </c>
      <c r="H55" s="11">
        <f t="shared" si="0"/>
        <v>68.10293237582286</v>
      </c>
      <c r="I55" s="11">
        <f t="shared" si="1"/>
        <v>34.218662169758289</v>
      </c>
      <c r="J55" s="10">
        <f t="shared" si="2"/>
        <v>477</v>
      </c>
      <c r="K55" s="20">
        <v>119</v>
      </c>
      <c r="L55" s="20">
        <v>66</v>
      </c>
      <c r="M55" s="20">
        <v>92</v>
      </c>
      <c r="N55" s="20">
        <v>61</v>
      </c>
      <c r="O55" s="20">
        <v>43</v>
      </c>
      <c r="P55" s="20">
        <v>55</v>
      </c>
      <c r="Q55" s="20">
        <v>41</v>
      </c>
    </row>
    <row r="56" spans="1:17" ht="17.100000000000001" customHeight="1" x14ac:dyDescent="0.15">
      <c r="A56" s="22"/>
      <c r="B56" s="12" t="s">
        <v>41</v>
      </c>
      <c r="C56" s="18">
        <f>SUM(C49:C55)</f>
        <v>26514</v>
      </c>
      <c r="D56" s="18">
        <f>SUM(D49:D55)</f>
        <v>9518</v>
      </c>
      <c r="E56" s="18">
        <f>SUM(E49:E55)</f>
        <v>6622</v>
      </c>
      <c r="F56" s="18">
        <f>SUM(F49:F55)</f>
        <v>2677</v>
      </c>
      <c r="G56" s="18">
        <f>SUM(G49:G55)</f>
        <v>1949</v>
      </c>
      <c r="H56" s="14">
        <f t="shared" si="0"/>
        <v>69.85804892781637</v>
      </c>
      <c r="I56" s="14">
        <f t="shared" si="1"/>
        <v>35.898016142415329</v>
      </c>
      <c r="J56" s="13">
        <f t="shared" si="2"/>
        <v>2000</v>
      </c>
      <c r="K56" s="21">
        <f>SUM(K49:K55)</f>
        <v>441</v>
      </c>
      <c r="L56" s="21">
        <f t="shared" ref="L56:Q56" si="14">SUM(L49:L55)</f>
        <v>247</v>
      </c>
      <c r="M56" s="21">
        <f t="shared" si="14"/>
        <v>417</v>
      </c>
      <c r="N56" s="21">
        <f t="shared" si="14"/>
        <v>265</v>
      </c>
      <c r="O56" s="21">
        <f t="shared" si="14"/>
        <v>205</v>
      </c>
      <c r="P56" s="21">
        <f t="shared" si="14"/>
        <v>232</v>
      </c>
      <c r="Q56" s="21">
        <f t="shared" si="14"/>
        <v>193</v>
      </c>
    </row>
    <row r="57" spans="1:17" ht="17.100000000000001" customHeight="1" x14ac:dyDescent="0.15">
      <c r="A57" s="15"/>
      <c r="B57" s="10" t="s">
        <v>35</v>
      </c>
      <c r="C57" s="19">
        <v>511527</v>
      </c>
      <c r="D57" s="19">
        <v>141094</v>
      </c>
      <c r="E57" s="19">
        <v>102409</v>
      </c>
      <c r="F57" s="19">
        <v>47493</v>
      </c>
      <c r="G57" s="19">
        <v>27962</v>
      </c>
      <c r="H57" s="11">
        <f t="shared" si="0"/>
        <v>73.68004765206183</v>
      </c>
      <c r="I57" s="11">
        <f t="shared" si="1"/>
        <v>27.582903737241633</v>
      </c>
      <c r="J57" s="10">
        <f t="shared" si="2"/>
        <v>30811</v>
      </c>
      <c r="K57" s="20">
        <f>SUM(K56,K48,K43,K41,K36,K33,K30,K27,K24,K19,K16,K11)</f>
        <v>7336</v>
      </c>
      <c r="L57" s="20">
        <f t="shared" ref="L57:Q57" si="15">SUM(L56,L48,L43,L41,L36,L33,L30,L27,L24,L19,L16,L11)</f>
        <v>4079</v>
      </c>
      <c r="M57" s="20">
        <f t="shared" si="15"/>
        <v>6701</v>
      </c>
      <c r="N57" s="20">
        <f t="shared" si="15"/>
        <v>3782</v>
      </c>
      <c r="O57" s="20">
        <f t="shared" si="15"/>
        <v>3135</v>
      </c>
      <c r="P57" s="20">
        <f t="shared" si="15"/>
        <v>3077</v>
      </c>
      <c r="Q57" s="20">
        <f t="shared" si="15"/>
        <v>2701</v>
      </c>
    </row>
  </sheetData>
  <mergeCells count="12">
    <mergeCell ref="A49:A56"/>
    <mergeCell ref="A5:A11"/>
    <mergeCell ref="A12:A16"/>
    <mergeCell ref="A17:A19"/>
    <mergeCell ref="A20:A24"/>
    <mergeCell ref="A25:A27"/>
    <mergeCell ref="A28:A30"/>
    <mergeCell ref="A31:A33"/>
    <mergeCell ref="A34:A36"/>
    <mergeCell ref="A37:A41"/>
    <mergeCell ref="A42:A43"/>
    <mergeCell ref="A44:A48"/>
  </mergeCells>
  <phoneticPr fontId="1"/>
  <pageMargins left="0.51181102362204722" right="0.31496062992125984" top="0.55118110236220474" bottom="0.55118110236220474" header="0.31496062992125984" footer="0.31496062992125984"/>
  <pageSetup paperSize="9" scale="8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完成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kashipc232</dc:creator>
  <cp:lastModifiedBy>nt069012</cp:lastModifiedBy>
  <cp:lastPrinted>2019-10-30T00:36:10Z</cp:lastPrinted>
  <dcterms:created xsi:type="dcterms:W3CDTF">2019-10-02T05:47:46Z</dcterms:created>
  <dcterms:modified xsi:type="dcterms:W3CDTF">2019-10-30T04:25:24Z</dcterms:modified>
</cp:coreProperties>
</file>